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afmap.sharepoint.com/sites/TMS_SBE_Consumenten_Gedrag/Shared Documents/Projecten/2025 - Update onderconsumptie beleggen/07_Publicatie/"/>
    </mc:Choice>
  </mc:AlternateContent>
  <xr:revisionPtr revIDLastSave="19" documentId="8_{9B7398FC-311B-4B1B-8C47-997494DBD664}" xr6:coauthVersionLast="47" xr6:coauthVersionMax="47" xr10:uidLastSave="{47BC774E-7230-4B2E-981E-CD282275481A}"/>
  <bookViews>
    <workbookView xWindow="28680" yWindow="-120" windowWidth="29040" windowHeight="17520" xr2:uid="{6BB41729-6B76-42FA-8601-8D11F8104981}"/>
  </bookViews>
  <sheets>
    <sheet name="Read me" sheetId="14" r:id="rId1"/>
    <sheet name="Figuur 1" sheetId="1" r:id="rId2"/>
    <sheet name="Figuur 2" sheetId="5" r:id="rId3"/>
    <sheet name="Figuur 3" sheetId="6" r:id="rId4"/>
    <sheet name="Tabel 1" sheetId="7" r:id="rId5"/>
    <sheet name="Tabel 2" sheetId="8" r:id="rId6"/>
    <sheet name="Figuur 4" sheetId="9" r:id="rId7"/>
    <sheet name="Figuur 5" sheetId="2" r:id="rId8"/>
    <sheet name="Figuur 6" sheetId="11" r:id="rId9"/>
    <sheet name="Tabel 3" sheetId="12" r:id="rId10"/>
    <sheet name="Figuur 7" sheetId="3" r:id="rId11"/>
    <sheet name="Tabel 4" sheetId="4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9" l="1"/>
  <c r="J5" i="9"/>
  <c r="J4" i="9"/>
  <c r="I6" i="11"/>
  <c r="I4" i="9"/>
  <c r="I5" i="9"/>
</calcChain>
</file>

<file path=xl/sharedStrings.xml><?xml version="1.0" encoding="utf-8"?>
<sst xmlns="http://schemas.openxmlformats.org/spreadsheetml/2006/main" count="201" uniqueCount="127">
  <si>
    <t>Bron</t>
  </si>
  <si>
    <t>% dat de buffer haalt</t>
  </si>
  <si>
    <t>% beleggers</t>
  </si>
  <si>
    <t>Figuur 2: Ontwikkeling van de vier groepen over tijd</t>
  </si>
  <si>
    <t>Figuur 3: Ontwikkeling van de vier groepen over tijd per leeftijdsgroep</t>
  </si>
  <si>
    <t>Leeftijdsgroep</t>
  </si>
  <si>
    <t>&lt;25</t>
  </si>
  <si>
    <t>25-34</t>
  </si>
  <si>
    <t>35-44</t>
  </si>
  <si>
    <t>45-54</t>
  </si>
  <si>
    <t>55-64</t>
  </si>
  <si>
    <t>65 en ouder</t>
  </si>
  <si>
    <t>Bank- en spaartegoeden + 100% van beleggingen – consumptief krediet</t>
  </si>
  <si>
    <t>Bank- en spaartegoeden + 75% van beleggingen – consumptief krediet</t>
  </si>
  <si>
    <t>Bank- en spaartegoeden – consumptief krediet</t>
  </si>
  <si>
    <t>Tabel 2: Kenmerken van de groepen</t>
  </si>
  <si>
    <t>Geen beleggingen</t>
  </si>
  <si>
    <t>Wel beleggingen</t>
  </si>
  <si>
    <t>Onvoldoende vermogen</t>
  </si>
  <si>
    <t>Voldoende vermogen</t>
  </si>
  <si>
    <t>(N = 4.030.639)</t>
  </si>
  <si>
    <t>(N = 2.634.029)</t>
  </si>
  <si>
    <t>(N = 409.965)</t>
  </si>
  <si>
    <t>(N = 1.184.308)</t>
  </si>
  <si>
    <t>Leeftijd hoofdkostwinner</t>
  </si>
  <si>
    <t>Partner aanwezig</t>
  </si>
  <si>
    <t>Hoofkostwinner is werknemer</t>
  </si>
  <si>
    <t>Hoofdkostwinner ontvangt een uitkering</t>
  </si>
  <si>
    <t>Hoofdkostwinner is met pensioen</t>
  </si>
  <si>
    <t>Hoofdkostwinner werkt als zelfstandige</t>
  </si>
  <si>
    <t>Koopwoning</t>
  </si>
  <si>
    <t>Mediaan besteedbaar inkomen</t>
  </si>
  <si>
    <t>Mediaan bank- en spaartegoeden</t>
  </si>
  <si>
    <t>Mediaan Nibudreferentiebuffer</t>
  </si>
  <si>
    <t>Figuur 5: Vervangingsratio's</t>
  </si>
  <si>
    <t>Hkw en/of partner &lt; 35 jaar</t>
  </si>
  <si>
    <t>Hkw en/of partner tussen de 35 en 67 jaar en niet met pensioen</t>
  </si>
  <si>
    <t>Hkw en/of partner &gt;=67 jaar of met pensioen</t>
  </si>
  <si>
    <t>VVR 0 -59%</t>
  </si>
  <si>
    <t>VVR 60-69%</t>
  </si>
  <si>
    <t>VVR &gt;=70%</t>
  </si>
  <si>
    <t xml:space="preserve">Selectie: in sample en VVR&lt;70% </t>
  </si>
  <si>
    <t>Hoofdkostwinner is vrouw</t>
  </si>
  <si>
    <t>Hoofdkostwinner 35-44 jaar</t>
  </si>
  <si>
    <t>Hoofdkostwinner 45-54 jaar</t>
  </si>
  <si>
    <t>Hoofdkostwinner 55-64 jaar</t>
  </si>
  <si>
    <t>Hoofdkostwinner 65 jaar en ouder</t>
  </si>
  <si>
    <t>Hoofdkostwinner is werknemer</t>
  </si>
  <si>
    <t>Hoofkostwinner ontvangt uitkering</t>
  </si>
  <si>
    <t>Alle niet-beleggers (N=605)</t>
  </si>
  <si>
    <t>Ik heb niet genoeg kennis om te beleggen</t>
  </si>
  <si>
    <t>Beleggen heeft te veel risico’s</t>
  </si>
  <si>
    <t xml:space="preserve">Beleggen interesseert me niet </t>
  </si>
  <si>
    <t>Ik heb geen geld om mee te beleggen</t>
  </si>
  <si>
    <t>Ik wil wel, maar ik weet niet waar ik moet beginnen</t>
  </si>
  <si>
    <t>Een andere reden</t>
  </si>
  <si>
    <t>Beleggen is te duur</t>
  </si>
  <si>
    <t>Jaar </t>
  </si>
  <si>
    <t>P25 </t>
  </si>
  <si>
    <t>P50 </t>
  </si>
  <si>
    <t>P75 </t>
  </si>
  <si>
    <t>Alle Nederlandse huishoudens met hoofdkostwinner tussen de 35 en 67 jaar</t>
  </si>
  <si>
    <t>0,464 </t>
  </si>
  <si>
    <t>0,591 </t>
  </si>
  <si>
    <t>0,729 </t>
  </si>
  <si>
    <t>Alle Nederlandse huishoudens met hoofdkostwinner en partner tussen de 35 en 67 jaar</t>
  </si>
  <si>
    <t>AFM</t>
  </si>
  <si>
    <t>Niet beleggers &amp; onvoldoende liquide vermogen met hoofdkostwinner en partner tussen de 35 en 67 jaar</t>
  </si>
  <si>
    <t>Niet-beleggers &amp; voldoende liquide vermogen met hoofdkostwinner en partner tussen de 35 en 67 jaar</t>
  </si>
  <si>
    <t>Beleggers &amp; onvoldoende liquide vermogen met hoofdkostwinner en partner tussen de 35 en 67 jaar</t>
  </si>
  <si>
    <t>Beleggers en voldoende liquide vermogen met hoofdkostwinner en partner tussen de 35 en 67 jaar</t>
  </si>
  <si>
    <t>miljard</t>
  </si>
  <si>
    <t>Totaal</t>
  </si>
  <si>
    <t>Aantal huishoudens</t>
  </si>
  <si>
    <t>Geen beleggingen, onvoldoende liquide vermogen</t>
  </si>
  <si>
    <t>Geen beleggingen, voldoende liquide vermogen</t>
  </si>
  <si>
    <t>Wel beleggingen, onvoldoende liquide vermogen</t>
  </si>
  <si>
    <t>Wel beleggingen, voldoende liquide vermogen</t>
  </si>
  <si>
    <t>Niet beleggen, voldoende liquide vermogen</t>
  </si>
  <si>
    <t>Wel beleggen, onvoldoende liquide vermogen</t>
  </si>
  <si>
    <t>Wel beleggen, voldoende liquide vermogen</t>
  </si>
  <si>
    <t>Niet beleggen, onvoldoende liquide vermogen</t>
  </si>
  <si>
    <t>Geen beleggingen, voldoende vermogen</t>
  </si>
  <si>
    <t>Wel beleggingen, onvoldoende vermogen</t>
  </si>
  <si>
    <t>Wel beleggingen, voldoende vermogen</t>
  </si>
  <si>
    <t>Gemiddelde</t>
  </si>
  <si>
    <t>Niet met pensioen</t>
  </si>
  <si>
    <t>Wel met pensioen</t>
  </si>
  <si>
    <t>Met pensioen</t>
  </si>
  <si>
    <t>Aantallen</t>
  </si>
  <si>
    <t>p5</t>
  </si>
  <si>
    <t>p10</t>
  </si>
  <si>
    <t>p15</t>
  </si>
  <si>
    <t>p20</t>
  </si>
  <si>
    <t>p25</t>
  </si>
  <si>
    <t>p30</t>
  </si>
  <si>
    <t>p35</t>
  </si>
  <si>
    <t>p40</t>
  </si>
  <si>
    <t>p45</t>
  </si>
  <si>
    <t>p55</t>
  </si>
  <si>
    <t>p60</t>
  </si>
  <si>
    <t>p65</t>
  </si>
  <si>
    <t>p70</t>
  </si>
  <si>
    <t>p75</t>
  </si>
  <si>
    <t>p80</t>
  </si>
  <si>
    <t>p85</t>
  </si>
  <si>
    <t>p90</t>
  </si>
  <si>
    <t>p95</t>
  </si>
  <si>
    <t>Mediaan</t>
  </si>
  <si>
    <t>Geen beleggingen, voldoende liquide vermogen, onvoldoende pensioensopbouw, 35-67 jaar en niet met pensioen</t>
  </si>
  <si>
    <t>Alle huishoudens 35-67 jaar en niet met pensioen</t>
  </si>
  <si>
    <t>Tabel 3: Kenmerken van niet-beleggers met voldoende vermogen om te beleggen en onvoldoende pensioenopbouw  in de eerste en tweede pijler</t>
  </si>
  <si>
    <t>Figuur 7: Redenen om niet te beleggen</t>
  </si>
  <si>
    <t>Tabel 4: Vervangingsratio's</t>
  </si>
  <si>
    <t>DNB (p. 17)</t>
  </si>
  <si>
    <t>Figuur 1: Ontwikkeling van het aandeel huishoudens dat de referentiebuffer haalt en het aandeel huishoudens dat belegt over de jaren 2019-2024</t>
  </si>
  <si>
    <t>Tabel 1: Aandelen van de vier groepen voor verschillende definities van liquide vermogen</t>
  </si>
  <si>
    <t>Geen beleggingen, 
onvoldoende vermogen</t>
  </si>
  <si>
    <t>Figuur 4: Liquide vermogen bovenop referentiebuffer voor niet-beleggende huishoudens met voldoende vermogen om te beleggen, uitgesplitst naar huishoudens waarvan de hoofdkostwinner wel en niet met pensioen is</t>
  </si>
  <si>
    <t>van alle niet-beleggers met voldoende vermogen om te beleggen</t>
  </si>
  <si>
    <t>Figuur 6: Liquide vermogen bovenop de referentiebuffer</t>
  </si>
  <si>
    <t>Niet-beleggers met voldoende liquide vermogen en onvoldoende pensioen (N=101)</t>
  </si>
  <si>
    <t>Dit bestand bevat onderliggende de data van de tabellen en figuren uit de AFM-publicatie "Onbenut vermogen: een studie naar niet-beleggers"</t>
  </si>
  <si>
    <t>Totaal liquide vermogen bovenop referentiebuffer (in miljarden)</t>
  </si>
  <si>
    <t>Totaal liquide vermogen bovenop de referentiebuffer</t>
  </si>
  <si>
    <t>N = 821.896</t>
  </si>
  <si>
    <t>N = 3.971.232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</si>
</sst>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0.0%"/>
    <numFmt numFmtId="165" formatCode="_ [$€-413]\ * #,##0_ ;_ [$€-413]\ * \-#,##0_ ;_ [$€-413]\ * &quot;-&quot;??_ ;_ @_ "/>
    <numFmt numFmtId="166" formatCode="0.000"/>
    <numFmt numFmtId="167" formatCode="_ * #,##0_ ;_ * \-#,##0_ ;_ * &quot;-&quot;??_ ;_ @_ "/>
    <numFmt numFmtId="168" formatCode="_ &quot;€&quot;\ * #,##0_ ;_ &quot;€&quot;\ * \-#,##0_ ;_ &quot;€&quot;\ * &quot;-&quot;??_ ;_ @_ "/>
    <numFmt numFmtId="169" formatCode="_([$€-2]\ * #,##0_);_([$€-2]\ * \(#,##0\);_([$€-2]\ 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2"/>
    <xf numFmtId="1" fontId="3" fillId="0" borderId="0" xfId="0" applyNumberFormat="1" applyFont="1"/>
    <xf numFmtId="9" fontId="0" fillId="0" borderId="0" xfId="1" applyFont="1"/>
    <xf numFmtId="0" fontId="4" fillId="0" borderId="0" xfId="0" applyFont="1"/>
    <xf numFmtId="164" fontId="0" fillId="0" borderId="0" xfId="1" applyNumberFormat="1" applyFont="1"/>
    <xf numFmtId="9" fontId="4" fillId="0" borderId="0" xfId="1" applyFont="1"/>
    <xf numFmtId="165" fontId="4" fillId="0" borderId="0" xfId="0" applyNumberFormat="1" applyFont="1"/>
    <xf numFmtId="0" fontId="4" fillId="0" borderId="1" xfId="0" applyFont="1" applyBorder="1"/>
    <xf numFmtId="0" fontId="3" fillId="0" borderId="0" xfId="0" applyFont="1"/>
    <xf numFmtId="0" fontId="5" fillId="0" borderId="0" xfId="0" applyFont="1"/>
    <xf numFmtId="9" fontId="0" fillId="0" borderId="0" xfId="0" applyNumberFormat="1"/>
    <xf numFmtId="2" fontId="0" fillId="0" borderId="0" xfId="0" applyNumberFormat="1"/>
    <xf numFmtId="166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0" fontId="4" fillId="0" borderId="1" xfId="0" applyFont="1" applyBorder="1" applyAlignment="1">
      <alignment wrapText="1"/>
    </xf>
    <xf numFmtId="14" fontId="0" fillId="0" borderId="0" xfId="0" applyNumberFormat="1"/>
    <xf numFmtId="167" fontId="0" fillId="0" borderId="0" xfId="3" applyNumberFormat="1" applyFont="1"/>
    <xf numFmtId="168" fontId="0" fillId="0" borderId="0" xfId="4" applyNumberFormat="1" applyFont="1"/>
    <xf numFmtId="169" fontId="0" fillId="0" borderId="0" xfId="0" applyNumberFormat="1"/>
  </cellXfs>
  <cellStyles count="5">
    <cellStyle name="Hyperlink" xfId="2" builtinId="8"/>
    <cellStyle name="Komma" xfId="3" builtinId="3"/>
    <cellStyle name="Procent" xfId="1" builtinId="5"/>
    <cellStyle name="Standaard" xfId="0" builtinId="0"/>
    <cellStyle name="Valuta" xfId="4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3A1C3-47FD-485C-8A5B-1D469B8787CC}">
  <dimension ref="A1:A2"/>
  <sheetViews>
    <sheetView tabSelected="1" workbookViewId="0">
      <selection activeCell="B20" sqref="B20"/>
    </sheetView>
  </sheetViews>
  <sheetFormatPr defaultRowHeight="14.5" x14ac:dyDescent="0.35"/>
  <cols>
    <col min="1" max="1" width="9.08984375" bestFit="1" customWidth="1"/>
  </cols>
  <sheetData>
    <row r="1" spans="1:1" x14ac:dyDescent="0.35">
      <c r="A1" t="s">
        <v>122</v>
      </c>
    </row>
    <row r="2" spans="1:1" x14ac:dyDescent="0.35">
      <c r="A2" s="21">
        <v>46142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48E85-1CAC-410B-99F9-8FBBDE25040F}">
  <dimension ref="A1:D14"/>
  <sheetViews>
    <sheetView workbookViewId="0">
      <selection activeCell="D5" sqref="D5"/>
    </sheetView>
  </sheetViews>
  <sheetFormatPr defaultRowHeight="14.5" x14ac:dyDescent="0.35"/>
  <cols>
    <col min="1" max="1" width="29.81640625" customWidth="1"/>
  </cols>
  <sheetData>
    <row r="1" spans="1:4" x14ac:dyDescent="0.35">
      <c r="A1" t="s">
        <v>111</v>
      </c>
    </row>
    <row r="2" spans="1:4" x14ac:dyDescent="0.35">
      <c r="B2" s="1"/>
    </row>
    <row r="3" spans="1:4" x14ac:dyDescent="0.35">
      <c r="B3" t="s">
        <v>109</v>
      </c>
      <c r="D3" t="s">
        <v>110</v>
      </c>
    </row>
    <row r="4" spans="1:4" x14ac:dyDescent="0.35">
      <c r="B4" s="17" t="s">
        <v>125</v>
      </c>
      <c r="C4" s="17"/>
      <c r="D4" s="17" t="s">
        <v>126</v>
      </c>
    </row>
    <row r="5" spans="1:4" x14ac:dyDescent="0.35">
      <c r="A5" t="s">
        <v>42</v>
      </c>
      <c r="B5" s="11">
        <v>0.30665801999999998</v>
      </c>
      <c r="D5" s="11">
        <v>0.34072524999999998</v>
      </c>
    </row>
    <row r="6" spans="1:4" x14ac:dyDescent="0.35">
      <c r="A6" t="s">
        <v>43</v>
      </c>
      <c r="B6" s="3">
        <v>0.2318943</v>
      </c>
      <c r="D6" s="11">
        <v>0.28024704</v>
      </c>
    </row>
    <row r="7" spans="1:4" x14ac:dyDescent="0.35">
      <c r="A7" t="s">
        <v>44</v>
      </c>
      <c r="B7" s="3">
        <v>0.34968779999999999</v>
      </c>
      <c r="D7" s="11">
        <v>0.34047293000000001</v>
      </c>
    </row>
    <row r="8" spans="1:4" x14ac:dyDescent="0.35">
      <c r="A8" t="s">
        <v>45</v>
      </c>
      <c r="B8" s="3">
        <v>0.38228803</v>
      </c>
      <c r="D8" s="11">
        <v>0.34375528999999999</v>
      </c>
    </row>
    <row r="9" spans="1:4" x14ac:dyDescent="0.35">
      <c r="A9" t="s">
        <v>46</v>
      </c>
      <c r="B9" s="3">
        <v>3.6129880000000003E-2</v>
      </c>
      <c r="D9" s="11">
        <v>3.5524739999999999E-2</v>
      </c>
    </row>
    <row r="10" spans="1:4" x14ac:dyDescent="0.35">
      <c r="A10" t="s">
        <v>25</v>
      </c>
      <c r="B10" s="3">
        <v>0.65875609999999996</v>
      </c>
      <c r="D10" s="11">
        <v>0.56573300000000004</v>
      </c>
    </row>
    <row r="11" spans="1:4" x14ac:dyDescent="0.35">
      <c r="A11" t="s">
        <v>47</v>
      </c>
      <c r="B11" s="3">
        <v>0.78404689000000005</v>
      </c>
      <c r="D11" s="11">
        <v>0.68186623000000002</v>
      </c>
    </row>
    <row r="12" spans="1:4" x14ac:dyDescent="0.35">
      <c r="A12" t="s">
        <v>48</v>
      </c>
      <c r="B12" s="3">
        <v>5.381946E-2</v>
      </c>
      <c r="D12" s="11">
        <v>0.15289865</v>
      </c>
    </row>
    <row r="13" spans="1:4" x14ac:dyDescent="0.35">
      <c r="A13" t="s">
        <v>29</v>
      </c>
      <c r="B13" s="3">
        <v>0.16150218999999999</v>
      </c>
      <c r="D13" s="11">
        <v>0.15927652</v>
      </c>
    </row>
    <row r="14" spans="1:4" x14ac:dyDescent="0.35">
      <c r="A14" t="s">
        <v>30</v>
      </c>
      <c r="B14" s="3">
        <v>0.75159995999999996</v>
      </c>
      <c r="D14" s="11">
        <v>0.63118220999999997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CC218-934B-4337-A6CD-5C89FE771C63}">
  <dimension ref="A1:C10"/>
  <sheetViews>
    <sheetView workbookViewId="0">
      <selection activeCell="B18" sqref="B18"/>
    </sheetView>
  </sheetViews>
  <sheetFormatPr defaultRowHeight="14.5" x14ac:dyDescent="0.35"/>
  <cols>
    <col min="1" max="1" width="46.54296875" customWidth="1"/>
    <col min="2" max="2" width="26.54296875" customWidth="1"/>
  </cols>
  <sheetData>
    <row r="1" spans="1:3" x14ac:dyDescent="0.35">
      <c r="A1" t="s">
        <v>112</v>
      </c>
    </row>
    <row r="3" spans="1:3" x14ac:dyDescent="0.35">
      <c r="B3" t="s">
        <v>49</v>
      </c>
      <c r="C3" t="s">
        <v>121</v>
      </c>
    </row>
    <row r="4" spans="1:3" x14ac:dyDescent="0.35">
      <c r="A4" t="s">
        <v>50</v>
      </c>
      <c r="B4" s="3">
        <v>0.44628099173553698</v>
      </c>
      <c r="C4" s="3">
        <v>0.57425742574257399</v>
      </c>
    </row>
    <row r="5" spans="1:3" x14ac:dyDescent="0.35">
      <c r="A5" t="s">
        <v>51</v>
      </c>
      <c r="B5" s="3">
        <v>0.31900826446281</v>
      </c>
      <c r="C5" s="3">
        <v>0.445544554455446</v>
      </c>
    </row>
    <row r="6" spans="1:3" x14ac:dyDescent="0.35">
      <c r="A6" t="s">
        <v>52</v>
      </c>
      <c r="B6" s="3">
        <v>0.32396694214875998</v>
      </c>
      <c r="C6" s="3">
        <v>0.30693069306930698</v>
      </c>
    </row>
    <row r="7" spans="1:3" x14ac:dyDescent="0.35">
      <c r="A7" t="s">
        <v>53</v>
      </c>
      <c r="B7" s="3">
        <v>0.34710743801652899</v>
      </c>
      <c r="C7" s="3">
        <v>0.158415841584158</v>
      </c>
    </row>
    <row r="8" spans="1:3" x14ac:dyDescent="0.35">
      <c r="A8" t="s">
        <v>54</v>
      </c>
      <c r="B8" s="3">
        <v>8.9256198347107393E-2</v>
      </c>
      <c r="C8" s="3">
        <v>6.9306930693069299E-2</v>
      </c>
    </row>
    <row r="9" spans="1:3" x14ac:dyDescent="0.35">
      <c r="A9" t="s">
        <v>55</v>
      </c>
      <c r="B9" s="3">
        <v>4.1322314049586799E-2</v>
      </c>
      <c r="C9" s="3">
        <v>4.95049504950495E-2</v>
      </c>
    </row>
    <row r="10" spans="1:3" x14ac:dyDescent="0.35">
      <c r="A10" t="s">
        <v>56</v>
      </c>
      <c r="B10" s="3">
        <v>4.2975206611570303E-2</v>
      </c>
      <c r="C10" s="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47A1D-A8F5-4453-B1E6-521B532065D8}">
  <dimension ref="A1:G33"/>
  <sheetViews>
    <sheetView workbookViewId="0">
      <selection activeCell="D14" sqref="D14"/>
    </sheetView>
  </sheetViews>
  <sheetFormatPr defaultRowHeight="14.5" x14ac:dyDescent="0.35"/>
  <cols>
    <col min="1" max="1" width="92.1796875" customWidth="1"/>
    <col min="2" max="2" width="10" customWidth="1"/>
  </cols>
  <sheetData>
    <row r="1" spans="1:7" x14ac:dyDescent="0.35">
      <c r="A1" t="s">
        <v>113</v>
      </c>
    </row>
    <row r="2" spans="1:7" x14ac:dyDescent="0.35">
      <c r="A2" s="10"/>
      <c r="B2" s="10"/>
      <c r="C2" s="10"/>
      <c r="D2" s="10"/>
      <c r="E2" s="10"/>
    </row>
    <row r="3" spans="1:7" x14ac:dyDescent="0.35">
      <c r="B3" s="17" t="s">
        <v>0</v>
      </c>
      <c r="C3" s="18" t="s">
        <v>57</v>
      </c>
      <c r="D3" s="18" t="s">
        <v>58</v>
      </c>
      <c r="E3" s="18" t="s">
        <v>59</v>
      </c>
      <c r="F3" s="18" t="s">
        <v>60</v>
      </c>
    </row>
    <row r="4" spans="1:7" x14ac:dyDescent="0.35">
      <c r="A4" t="s">
        <v>61</v>
      </c>
      <c r="B4" t="s">
        <v>114</v>
      </c>
      <c r="C4" s="14">
        <v>2022</v>
      </c>
      <c r="D4" s="15" t="s">
        <v>62</v>
      </c>
      <c r="E4" s="15" t="s">
        <v>63</v>
      </c>
      <c r="F4" s="15" t="s">
        <v>64</v>
      </c>
    </row>
    <row r="5" spans="1:7" x14ac:dyDescent="0.35">
      <c r="A5" t="s">
        <v>65</v>
      </c>
      <c r="B5" t="s">
        <v>66</v>
      </c>
      <c r="C5" s="14">
        <v>2024</v>
      </c>
      <c r="D5" s="16">
        <v>0.42507697641849501</v>
      </c>
      <c r="E5" s="16">
        <v>0.55076515674591098</v>
      </c>
      <c r="F5" s="16">
        <v>0.68794849514961198</v>
      </c>
    </row>
    <row r="6" spans="1:7" x14ac:dyDescent="0.35">
      <c r="A6" t="s">
        <v>67</v>
      </c>
      <c r="B6" t="s">
        <v>66</v>
      </c>
      <c r="C6" s="14">
        <v>2024</v>
      </c>
      <c r="D6" s="16">
        <v>0.44983905553817799</v>
      </c>
      <c r="E6" s="16">
        <v>0.57536870241165206</v>
      </c>
      <c r="F6" s="16">
        <v>0.73593598604202304</v>
      </c>
    </row>
    <row r="7" spans="1:7" x14ac:dyDescent="0.35">
      <c r="A7" t="s">
        <v>68</v>
      </c>
      <c r="B7" t="s">
        <v>66</v>
      </c>
      <c r="C7" s="14">
        <v>2024</v>
      </c>
      <c r="D7" s="16">
        <v>0.437774568796158</v>
      </c>
      <c r="E7" s="16">
        <v>0.55742222070694003</v>
      </c>
      <c r="F7" s="16">
        <v>0.68622618913650502</v>
      </c>
    </row>
    <row r="8" spans="1:7" x14ac:dyDescent="0.35">
      <c r="A8" t="s">
        <v>69</v>
      </c>
      <c r="B8" t="s">
        <v>66</v>
      </c>
      <c r="C8" s="14">
        <v>2024</v>
      </c>
      <c r="D8" s="16">
        <v>0.36443465948104897</v>
      </c>
      <c r="E8" s="16">
        <v>0.48874536156654402</v>
      </c>
      <c r="F8" s="16">
        <v>0.59103256464004505</v>
      </c>
    </row>
    <row r="9" spans="1:7" x14ac:dyDescent="0.35">
      <c r="A9" t="s">
        <v>70</v>
      </c>
      <c r="B9" t="s">
        <v>66</v>
      </c>
      <c r="C9" s="14">
        <v>2024</v>
      </c>
      <c r="D9" s="16">
        <v>0.35575094819068898</v>
      </c>
      <c r="E9" s="16">
        <v>0.48313528299331698</v>
      </c>
      <c r="F9" s="16">
        <v>0.59185940027236905</v>
      </c>
    </row>
    <row r="15" spans="1:7" x14ac:dyDescent="0.35">
      <c r="B15" s="12"/>
      <c r="C15" s="13"/>
      <c r="D15" s="13"/>
      <c r="E15" s="13"/>
      <c r="F15" s="13"/>
      <c r="G15" s="13"/>
    </row>
    <row r="16" spans="1:7" x14ac:dyDescent="0.35">
      <c r="B16" s="12"/>
      <c r="C16" s="13"/>
      <c r="D16" s="13"/>
      <c r="E16" s="13"/>
      <c r="F16" s="13"/>
      <c r="G16" s="13"/>
    </row>
    <row r="17" spans="2:7" x14ac:dyDescent="0.35">
      <c r="B17" s="12"/>
      <c r="C17" s="13"/>
      <c r="D17" s="13"/>
      <c r="E17" s="13"/>
      <c r="F17" s="13"/>
      <c r="G17" s="13"/>
    </row>
    <row r="18" spans="2:7" x14ac:dyDescent="0.35">
      <c r="B18" s="12"/>
      <c r="C18" s="13"/>
      <c r="D18" s="13"/>
      <c r="E18" s="13"/>
      <c r="F18" s="13"/>
      <c r="G18" s="13"/>
    </row>
    <row r="19" spans="2:7" x14ac:dyDescent="0.35">
      <c r="B19" s="12"/>
      <c r="C19" s="13"/>
      <c r="D19" s="13"/>
      <c r="E19" s="13"/>
      <c r="F19" s="13"/>
      <c r="G19" s="13"/>
    </row>
    <row r="20" spans="2:7" x14ac:dyDescent="0.35">
      <c r="B20" s="12"/>
      <c r="C20" s="13"/>
      <c r="D20" s="13"/>
      <c r="E20" s="13"/>
      <c r="F20" s="13"/>
      <c r="G20" s="13"/>
    </row>
    <row r="21" spans="2:7" x14ac:dyDescent="0.35">
      <c r="B21" s="12"/>
      <c r="C21" s="13"/>
      <c r="D21" s="13"/>
      <c r="E21" s="13"/>
      <c r="F21" s="13"/>
      <c r="G21" s="13"/>
    </row>
    <row r="22" spans="2:7" x14ac:dyDescent="0.35">
      <c r="B22" s="12"/>
      <c r="C22" s="13"/>
      <c r="D22" s="13"/>
      <c r="E22" s="13"/>
      <c r="F22" s="13"/>
      <c r="G22" s="13"/>
    </row>
    <row r="23" spans="2:7" x14ac:dyDescent="0.35">
      <c r="B23" s="12"/>
      <c r="C23" s="13"/>
      <c r="D23" s="13"/>
      <c r="E23" s="13"/>
      <c r="F23" s="13"/>
      <c r="G23" s="13"/>
    </row>
    <row r="27" spans="2:7" x14ac:dyDescent="0.35">
      <c r="C27" s="14"/>
      <c r="D27" s="14"/>
      <c r="E27" s="14"/>
      <c r="F27" s="14"/>
    </row>
    <row r="28" spans="2:7" x14ac:dyDescent="0.35">
      <c r="C28" s="14"/>
      <c r="D28" s="15"/>
      <c r="E28" s="15"/>
      <c r="F28" s="15"/>
    </row>
    <row r="29" spans="2:7" x14ac:dyDescent="0.35">
      <c r="C29" s="14"/>
      <c r="D29" s="16"/>
      <c r="E29" s="16"/>
      <c r="F29" s="16"/>
    </row>
    <row r="30" spans="2:7" x14ac:dyDescent="0.35">
      <c r="C30" s="14"/>
      <c r="D30" s="16"/>
      <c r="E30" s="16"/>
      <c r="F30" s="16"/>
    </row>
    <row r="31" spans="2:7" x14ac:dyDescent="0.35">
      <c r="C31" s="14"/>
      <c r="D31" s="16"/>
      <c r="E31" s="16"/>
      <c r="F31" s="16"/>
    </row>
    <row r="32" spans="2:7" x14ac:dyDescent="0.35">
      <c r="C32" s="14"/>
      <c r="D32" s="16"/>
      <c r="E32" s="16"/>
      <c r="F32" s="16"/>
    </row>
    <row r="33" spans="3:6" x14ac:dyDescent="0.35">
      <c r="C33" s="14"/>
      <c r="D33" s="16"/>
      <c r="E33" s="16"/>
      <c r="F33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47D8F-C083-47D6-8EA6-75C6E51F5DFF}">
  <dimension ref="A1:G5"/>
  <sheetViews>
    <sheetView workbookViewId="0">
      <selection activeCell="B12" sqref="B12"/>
    </sheetView>
  </sheetViews>
  <sheetFormatPr defaultRowHeight="14.5" x14ac:dyDescent="0.35"/>
  <cols>
    <col min="1" max="1" width="28.54296875" customWidth="1"/>
    <col min="2" max="5" width="11.1796875" bestFit="1" customWidth="1"/>
    <col min="9" max="9" width="9.81640625" bestFit="1" customWidth="1"/>
    <col min="10" max="10" width="11.81640625" bestFit="1" customWidth="1"/>
  </cols>
  <sheetData>
    <row r="1" spans="1:7" x14ac:dyDescent="0.35">
      <c r="A1" t="s">
        <v>115</v>
      </c>
    </row>
    <row r="3" spans="1:7" x14ac:dyDescent="0.35">
      <c r="B3" s="2">
        <v>2019</v>
      </c>
      <c r="C3" s="2">
        <v>2020</v>
      </c>
      <c r="D3" s="2">
        <v>2021</v>
      </c>
      <c r="E3" s="2">
        <v>2022</v>
      </c>
      <c r="F3" s="2">
        <v>2023</v>
      </c>
      <c r="G3" s="2">
        <v>2024</v>
      </c>
    </row>
    <row r="4" spans="1:7" x14ac:dyDescent="0.35">
      <c r="A4" t="s">
        <v>1</v>
      </c>
      <c r="B4" s="3">
        <v>0.42564377815597898</v>
      </c>
      <c r="C4" s="3">
        <v>0.43590944182721297</v>
      </c>
      <c r="D4" s="3">
        <v>0.47606750381672602</v>
      </c>
      <c r="E4" s="3">
        <v>0.46552041680681699</v>
      </c>
      <c r="F4" s="3">
        <v>0.462131850989973</v>
      </c>
      <c r="G4" s="3">
        <v>0.46232767616457698</v>
      </c>
    </row>
    <row r="5" spans="1:7" x14ac:dyDescent="0.35">
      <c r="A5" t="s">
        <v>2</v>
      </c>
      <c r="B5" s="3">
        <v>0.15193130254590001</v>
      </c>
      <c r="C5" s="3">
        <v>0.15458111818596301</v>
      </c>
      <c r="D5" s="3">
        <v>0.16890968124067199</v>
      </c>
      <c r="E5" s="3">
        <v>0.18749607500860899</v>
      </c>
      <c r="F5" s="3">
        <v>0.192554519037231</v>
      </c>
      <c r="G5" s="3">
        <v>0.19303600788991401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DB1B4-23E6-4E62-A003-683638EDA70F}">
  <dimension ref="A1:G7"/>
  <sheetViews>
    <sheetView workbookViewId="0">
      <selection activeCell="B18" sqref="B18"/>
    </sheetView>
  </sheetViews>
  <sheetFormatPr defaultRowHeight="14.5" x14ac:dyDescent="0.35"/>
  <cols>
    <col min="1" max="1" width="42.90625" customWidth="1"/>
  </cols>
  <sheetData>
    <row r="1" spans="1:7" x14ac:dyDescent="0.35">
      <c r="A1" t="s">
        <v>3</v>
      </c>
    </row>
    <row r="3" spans="1:7" x14ac:dyDescent="0.35">
      <c r="B3" s="2">
        <v>2019</v>
      </c>
      <c r="C3" s="2">
        <v>2020</v>
      </c>
      <c r="D3" s="2">
        <v>2021</v>
      </c>
      <c r="E3" s="2">
        <v>2022</v>
      </c>
      <c r="F3" s="2">
        <v>2023</v>
      </c>
      <c r="G3" s="2">
        <v>2024</v>
      </c>
    </row>
    <row r="4" spans="1:7" x14ac:dyDescent="0.35">
      <c r="A4" t="s">
        <v>74</v>
      </c>
      <c r="B4" s="3">
        <v>0.53976857989565996</v>
      </c>
      <c r="C4" s="3">
        <v>0.52970357718590999</v>
      </c>
      <c r="D4" s="3">
        <v>0.487804893383468</v>
      </c>
      <c r="E4" s="3">
        <v>0.488389040177583</v>
      </c>
      <c r="F4" s="3">
        <v>0.48772876432104501</v>
      </c>
      <c r="G4" s="3">
        <v>0.48803339314954802</v>
      </c>
    </row>
    <row r="5" spans="1:7" x14ac:dyDescent="0.35">
      <c r="A5" t="s">
        <v>75</v>
      </c>
      <c r="B5" s="3">
        <v>0.30830013650330701</v>
      </c>
      <c r="C5" s="3">
        <v>0.31571530525101699</v>
      </c>
      <c r="D5" s="3">
        <v>0.34328552002643697</v>
      </c>
      <c r="E5" s="3">
        <v>0.32411488483241102</v>
      </c>
      <c r="F5" s="3">
        <v>0.31971671664630402</v>
      </c>
      <c r="G5" s="3">
        <v>0.318930599006229</v>
      </c>
    </row>
    <row r="6" spans="1:7" x14ac:dyDescent="0.35">
      <c r="A6" t="s">
        <v>76</v>
      </c>
      <c r="B6" s="3">
        <v>3.4587651830464701E-2</v>
      </c>
      <c r="C6" s="3">
        <v>3.43869826642016E-2</v>
      </c>
      <c r="D6" s="3">
        <v>3.6127603301666797E-2</v>
      </c>
      <c r="E6" s="3">
        <v>4.60905430650815E-2</v>
      </c>
      <c r="F6" s="3">
        <v>5.0139385045856702E-2</v>
      </c>
      <c r="G6" s="3">
        <v>4.9638930915660899E-2</v>
      </c>
    </row>
    <row r="7" spans="1:7" x14ac:dyDescent="0.35">
      <c r="A7" t="s">
        <v>77</v>
      </c>
      <c r="B7" s="3">
        <v>0.11734365100510399</v>
      </c>
      <c r="C7" s="3">
        <v>0.120194135898104</v>
      </c>
      <c r="D7" s="3">
        <v>0.132782077979438</v>
      </c>
      <c r="E7" s="3">
        <v>0.14140553193607899</v>
      </c>
      <c r="F7" s="3">
        <v>0.14241513434154099</v>
      </c>
      <c r="G7" s="3">
        <v>0.143397077182883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A688B-43E7-4068-ACF9-DBB0E489CD4A}">
  <dimension ref="A1:H32"/>
  <sheetViews>
    <sheetView workbookViewId="0">
      <selection activeCell="J18" sqref="J18"/>
    </sheetView>
  </sheetViews>
  <sheetFormatPr defaultRowHeight="14.5" x14ac:dyDescent="0.35"/>
  <cols>
    <col min="2" max="2" width="34.6328125" customWidth="1"/>
  </cols>
  <sheetData>
    <row r="1" spans="1:8" x14ac:dyDescent="0.35">
      <c r="A1" t="s">
        <v>4</v>
      </c>
    </row>
    <row r="3" spans="1:8" x14ac:dyDescent="0.35">
      <c r="A3" s="9" t="s">
        <v>5</v>
      </c>
      <c r="B3" s="9"/>
      <c r="C3" s="9">
        <v>2019</v>
      </c>
      <c r="D3" s="9">
        <v>2020</v>
      </c>
      <c r="E3" s="9">
        <v>2021</v>
      </c>
      <c r="F3" s="9">
        <v>2022</v>
      </c>
      <c r="G3" s="9">
        <v>2023</v>
      </c>
      <c r="H3" s="9">
        <v>2024</v>
      </c>
    </row>
    <row r="4" spans="1:8" x14ac:dyDescent="0.35">
      <c r="A4" s="4" t="s">
        <v>6</v>
      </c>
      <c r="B4" s="4" t="s">
        <v>81</v>
      </c>
      <c r="C4" s="3">
        <v>0.68971871411928598</v>
      </c>
      <c r="D4" s="3">
        <v>0.67438711432249099</v>
      </c>
      <c r="E4" s="3">
        <v>0.61282526121474001</v>
      </c>
      <c r="F4" s="3">
        <v>0.61682272062713905</v>
      </c>
      <c r="G4" s="3">
        <v>0.640980340356198</v>
      </c>
      <c r="H4" s="3">
        <v>0.63901192286561603</v>
      </c>
    </row>
    <row r="5" spans="1:8" x14ac:dyDescent="0.35">
      <c r="A5" s="4" t="s">
        <v>6</v>
      </c>
      <c r="B5" s="4" t="s">
        <v>78</v>
      </c>
      <c r="C5" s="3">
        <v>0.257677956371966</v>
      </c>
      <c r="D5" s="3">
        <v>0.25729668042432402</v>
      </c>
      <c r="E5" s="3">
        <v>0.28433066300812698</v>
      </c>
      <c r="F5" s="3">
        <v>0.25205236173595502</v>
      </c>
      <c r="G5" s="3">
        <v>0.233617880809702</v>
      </c>
      <c r="H5" s="3">
        <v>0.24642122346749401</v>
      </c>
    </row>
    <row r="6" spans="1:8" x14ac:dyDescent="0.35">
      <c r="A6" s="4" t="s">
        <v>6</v>
      </c>
      <c r="B6" s="4" t="s">
        <v>79</v>
      </c>
      <c r="C6" s="3">
        <v>1.25000000278994E-2</v>
      </c>
      <c r="D6" s="3">
        <v>2.0902565077033201E-2</v>
      </c>
      <c r="E6" s="3">
        <v>3.20971730821768E-2</v>
      </c>
      <c r="F6" s="3">
        <v>4.4692421466737201E-2</v>
      </c>
      <c r="G6" s="3">
        <v>4.4143385513625698E-2</v>
      </c>
      <c r="H6" s="3">
        <v>3.5369889972303503E-2</v>
      </c>
    </row>
    <row r="7" spans="1:8" x14ac:dyDescent="0.35">
      <c r="A7" s="4" t="s">
        <v>6</v>
      </c>
      <c r="B7" s="4" t="s">
        <v>80</v>
      </c>
      <c r="C7" s="3">
        <v>4.0103329506335099E-2</v>
      </c>
      <c r="D7" s="3">
        <v>4.7413640180227402E-2</v>
      </c>
      <c r="E7" s="3">
        <v>7.0746902696744093E-2</v>
      </c>
      <c r="F7" s="3">
        <v>8.6432496175317494E-2</v>
      </c>
      <c r="G7" s="3">
        <v>8.1258393324956504E-2</v>
      </c>
      <c r="H7" s="3">
        <v>7.9196963694695297E-2</v>
      </c>
    </row>
    <row r="8" spans="1:8" x14ac:dyDescent="0.35">
      <c r="A8" s="4"/>
      <c r="B8" s="4"/>
      <c r="C8" s="6"/>
      <c r="D8" s="6"/>
      <c r="E8" s="6"/>
      <c r="F8" s="6"/>
      <c r="G8" s="6"/>
      <c r="H8" s="6"/>
    </row>
    <row r="9" spans="1:8" x14ac:dyDescent="0.35">
      <c r="A9" s="4" t="s">
        <v>7</v>
      </c>
      <c r="B9" s="4" t="s">
        <v>81</v>
      </c>
      <c r="C9" s="3">
        <v>0.692145738147389</v>
      </c>
      <c r="D9" s="3">
        <v>0.66768963549419003</v>
      </c>
      <c r="E9" s="3">
        <v>0.60294082138126004</v>
      </c>
      <c r="F9" s="3">
        <v>0.58912233224481803</v>
      </c>
      <c r="G9" s="3">
        <v>0.58342672349898095</v>
      </c>
      <c r="H9" s="3">
        <v>0.58039296385031103</v>
      </c>
    </row>
    <row r="10" spans="1:8" x14ac:dyDescent="0.35">
      <c r="A10" s="4" t="s">
        <v>7</v>
      </c>
      <c r="B10" s="4" t="s">
        <v>78</v>
      </c>
      <c r="C10" s="3">
        <v>0.227908610160798</v>
      </c>
      <c r="D10" s="3">
        <v>0.23784108954563299</v>
      </c>
      <c r="E10" s="3">
        <v>0.26129347849189699</v>
      </c>
      <c r="F10" s="3">
        <v>0.22841907890881599</v>
      </c>
      <c r="G10" s="3">
        <v>0.22090252149429701</v>
      </c>
      <c r="H10" s="3">
        <v>0.21828053582440601</v>
      </c>
    </row>
    <row r="11" spans="1:8" x14ac:dyDescent="0.35">
      <c r="A11" s="4" t="s">
        <v>7</v>
      </c>
      <c r="B11" s="4" t="s">
        <v>79</v>
      </c>
      <c r="C11" s="3">
        <v>2.91082638273613E-2</v>
      </c>
      <c r="D11" s="3">
        <v>3.43411305434815E-2</v>
      </c>
      <c r="E11" s="3">
        <v>4.59699007099829E-2</v>
      </c>
      <c r="F11" s="3">
        <v>6.9198020903727703E-2</v>
      </c>
      <c r="G11" s="3">
        <v>7.6305706666487699E-2</v>
      </c>
      <c r="H11" s="3">
        <v>7.5386533172440706E-2</v>
      </c>
    </row>
    <row r="12" spans="1:8" x14ac:dyDescent="0.35">
      <c r="A12" s="4" t="s">
        <v>7</v>
      </c>
      <c r="B12" s="4" t="s">
        <v>80</v>
      </c>
      <c r="C12" s="3">
        <v>5.0837387911961497E-2</v>
      </c>
      <c r="D12" s="3">
        <v>6.0128144416299302E-2</v>
      </c>
      <c r="E12" s="3">
        <v>8.9795799421675898E-2</v>
      </c>
      <c r="F12" s="3">
        <v>0.11326056794337699</v>
      </c>
      <c r="G12" s="3">
        <v>0.119365048340177</v>
      </c>
      <c r="H12" s="3">
        <v>0.12593996715423</v>
      </c>
    </row>
    <row r="13" spans="1:8" x14ac:dyDescent="0.35">
      <c r="A13" s="4"/>
      <c r="B13" s="4"/>
      <c r="C13" s="6"/>
      <c r="D13" s="6"/>
      <c r="E13" s="6"/>
      <c r="F13" s="6"/>
      <c r="G13" s="6"/>
      <c r="H13" s="6"/>
    </row>
    <row r="14" spans="1:8" x14ac:dyDescent="0.35">
      <c r="A14" s="4" t="s">
        <v>8</v>
      </c>
      <c r="B14" s="4" t="s">
        <v>81</v>
      </c>
      <c r="C14" s="3">
        <v>0.65202674000834504</v>
      </c>
      <c r="D14" s="3">
        <v>0.643969141907759</v>
      </c>
      <c r="E14" s="3">
        <v>0.60107476168787699</v>
      </c>
      <c r="F14" s="3">
        <v>0.59940461699910996</v>
      </c>
      <c r="G14" s="3">
        <v>0.59687169821045705</v>
      </c>
      <c r="H14" s="3">
        <v>0.59636932538502396</v>
      </c>
    </row>
    <row r="15" spans="1:8" x14ac:dyDescent="0.35">
      <c r="A15" s="4" t="s">
        <v>8</v>
      </c>
      <c r="B15" s="4" t="s">
        <v>78</v>
      </c>
      <c r="C15" s="3">
        <v>0.22296472257977301</v>
      </c>
      <c r="D15" s="3">
        <v>0.229736144789527</v>
      </c>
      <c r="E15" s="3">
        <v>0.25531772038698602</v>
      </c>
      <c r="F15" s="3">
        <v>0.23277975987994901</v>
      </c>
      <c r="G15" s="3">
        <v>0.22406475291330499</v>
      </c>
      <c r="H15" s="3">
        <v>0.216530320487654</v>
      </c>
    </row>
    <row r="16" spans="1:8" x14ac:dyDescent="0.35">
      <c r="A16" s="4" t="s">
        <v>8</v>
      </c>
      <c r="B16" s="4" t="s">
        <v>79</v>
      </c>
      <c r="C16" s="3">
        <v>4.46111037966547E-2</v>
      </c>
      <c r="D16" s="3">
        <v>4.4048373716737102E-2</v>
      </c>
      <c r="E16" s="3">
        <v>4.6715205666527697E-2</v>
      </c>
      <c r="F16" s="3">
        <v>6.1051343521850703E-2</v>
      </c>
      <c r="G16" s="3">
        <v>6.8601913045575502E-2</v>
      </c>
      <c r="H16" s="3">
        <v>7.1629338191961101E-2</v>
      </c>
    </row>
    <row r="17" spans="1:8" x14ac:dyDescent="0.35">
      <c r="A17" s="4" t="s">
        <v>8</v>
      </c>
      <c r="B17" s="4" t="s">
        <v>80</v>
      </c>
      <c r="C17" s="3">
        <v>8.0397436161792998E-2</v>
      </c>
      <c r="D17" s="3">
        <v>8.22463424178521E-2</v>
      </c>
      <c r="E17" s="3">
        <v>9.6892312580460493E-2</v>
      </c>
      <c r="F17" s="3">
        <v>0.10676427959995199</v>
      </c>
      <c r="G17" s="3">
        <v>0.110461636698439</v>
      </c>
      <c r="H17" s="3">
        <v>0.115471020623272</v>
      </c>
    </row>
    <row r="18" spans="1:8" x14ac:dyDescent="0.35">
      <c r="A18" s="4"/>
      <c r="B18" s="4"/>
      <c r="C18" s="6"/>
      <c r="D18" s="6"/>
      <c r="E18" s="6"/>
      <c r="F18" s="6"/>
      <c r="G18" s="6"/>
      <c r="H18" s="6"/>
    </row>
    <row r="19" spans="1:8" x14ac:dyDescent="0.35">
      <c r="A19" s="4" t="s">
        <v>9</v>
      </c>
      <c r="B19" s="4" t="s">
        <v>81</v>
      </c>
      <c r="C19" s="3">
        <v>0.56453587744206701</v>
      </c>
      <c r="D19" s="3">
        <v>0.55772674950601597</v>
      </c>
      <c r="E19" s="3">
        <v>0.51686113831564995</v>
      </c>
      <c r="F19" s="3">
        <v>0.51714549209268601</v>
      </c>
      <c r="G19" s="3">
        <v>0.52163523208743301</v>
      </c>
      <c r="H19" s="3">
        <v>0.52948350385968801</v>
      </c>
    </row>
    <row r="20" spans="1:8" x14ac:dyDescent="0.35">
      <c r="A20" s="4" t="s">
        <v>9</v>
      </c>
      <c r="B20" s="4" t="s">
        <v>78</v>
      </c>
      <c r="C20" s="3">
        <v>0.25298672617385498</v>
      </c>
      <c r="D20" s="3">
        <v>0.26067631294725202</v>
      </c>
      <c r="E20" s="3">
        <v>0.28981720020921198</v>
      </c>
      <c r="F20" s="3">
        <v>0.27361318922592998</v>
      </c>
      <c r="G20" s="3">
        <v>0.26759468351653698</v>
      </c>
      <c r="H20" s="3">
        <v>0.26479244732171803</v>
      </c>
    </row>
    <row r="21" spans="1:8" x14ac:dyDescent="0.35">
      <c r="A21" s="4" t="s">
        <v>9</v>
      </c>
      <c r="B21" s="4" t="s">
        <v>79</v>
      </c>
      <c r="C21" s="3">
        <v>4.9615265263479397E-2</v>
      </c>
      <c r="D21" s="3">
        <v>4.7516317520498202E-2</v>
      </c>
      <c r="E21" s="3">
        <v>4.75301358309577E-2</v>
      </c>
      <c r="F21" s="3">
        <v>5.7510608834320701E-2</v>
      </c>
      <c r="G21" s="3">
        <v>6.14152080622807E-2</v>
      </c>
      <c r="H21" s="3">
        <v>5.9754404212488302E-2</v>
      </c>
    </row>
    <row r="22" spans="1:8" x14ac:dyDescent="0.35">
      <c r="A22" s="4" t="s">
        <v>9</v>
      </c>
      <c r="B22" s="4" t="s">
        <v>80</v>
      </c>
      <c r="C22" s="3">
        <v>0.132862124691594</v>
      </c>
      <c r="D22" s="3">
        <v>0.13408061822036799</v>
      </c>
      <c r="E22" s="3">
        <v>0.14579152555848199</v>
      </c>
      <c r="F22" s="3">
        <v>0.15173070975533001</v>
      </c>
      <c r="G22" s="3">
        <v>0.14935487632984901</v>
      </c>
      <c r="H22" s="3">
        <v>0.145969644608304</v>
      </c>
    </row>
    <row r="23" spans="1:8" x14ac:dyDescent="0.35">
      <c r="A23" s="4"/>
      <c r="B23" s="4"/>
      <c r="C23" s="6"/>
      <c r="D23" s="6"/>
      <c r="E23" s="6"/>
      <c r="F23" s="6"/>
      <c r="G23" s="6"/>
      <c r="H23" s="6"/>
    </row>
    <row r="24" spans="1:8" x14ac:dyDescent="0.35">
      <c r="A24" s="4" t="s">
        <v>10</v>
      </c>
      <c r="B24" s="4" t="s">
        <v>81</v>
      </c>
      <c r="C24" s="3">
        <v>0.49905389568800601</v>
      </c>
      <c r="D24" s="3">
        <v>0.49262688883665701</v>
      </c>
      <c r="E24" s="3">
        <v>0.45638033056228899</v>
      </c>
      <c r="F24" s="3">
        <v>0.45581324497473502</v>
      </c>
      <c r="G24" s="3">
        <v>0.45330895146526001</v>
      </c>
      <c r="H24" s="3">
        <v>0.45472447162013202</v>
      </c>
    </row>
    <row r="25" spans="1:8" x14ac:dyDescent="0.35">
      <c r="A25" s="4" t="s">
        <v>10</v>
      </c>
      <c r="B25" s="4" t="s">
        <v>78</v>
      </c>
      <c r="C25" s="3">
        <v>0.30385253109390797</v>
      </c>
      <c r="D25" s="3">
        <v>0.31054693444894499</v>
      </c>
      <c r="E25" s="3">
        <v>0.33729036726643002</v>
      </c>
      <c r="F25" s="3">
        <v>0.32205767277782299</v>
      </c>
      <c r="G25" s="3">
        <v>0.31942193803001301</v>
      </c>
      <c r="H25" s="3">
        <v>0.31901673315992501</v>
      </c>
    </row>
    <row r="26" spans="1:8" x14ac:dyDescent="0.35">
      <c r="A26" s="4" t="s">
        <v>10</v>
      </c>
      <c r="B26" s="4" t="s">
        <v>79</v>
      </c>
      <c r="C26" s="3">
        <v>4.1008850427759598E-2</v>
      </c>
      <c r="D26" s="3">
        <v>3.9261490221392401E-2</v>
      </c>
      <c r="E26" s="3">
        <v>3.8130590450266198E-2</v>
      </c>
      <c r="F26" s="3">
        <v>4.52914575495817E-2</v>
      </c>
      <c r="G26" s="3">
        <v>4.9018970818678398E-2</v>
      </c>
      <c r="H26" s="3">
        <v>4.8515920276192198E-2</v>
      </c>
    </row>
    <row r="27" spans="1:8" x14ac:dyDescent="0.35">
      <c r="A27" s="4" t="s">
        <v>10</v>
      </c>
      <c r="B27" s="4" t="s">
        <v>80</v>
      </c>
      <c r="C27" s="3">
        <v>0.15608475635168401</v>
      </c>
      <c r="D27" s="3">
        <v>0.15756468952748501</v>
      </c>
      <c r="E27" s="3">
        <v>0.16819876786094801</v>
      </c>
      <c r="F27" s="3">
        <v>0.17683762484905499</v>
      </c>
      <c r="G27" s="3">
        <v>0.17825013989896901</v>
      </c>
      <c r="H27" s="3">
        <v>0.177742875078924</v>
      </c>
    </row>
    <row r="28" spans="1:8" x14ac:dyDescent="0.35">
      <c r="A28" s="4"/>
      <c r="B28" s="4"/>
      <c r="C28" s="6"/>
      <c r="D28" s="6"/>
      <c r="E28" s="6"/>
      <c r="F28" s="6"/>
      <c r="G28" s="6"/>
      <c r="H28" s="6"/>
    </row>
    <row r="29" spans="1:8" x14ac:dyDescent="0.35">
      <c r="A29" s="4" t="s">
        <v>11</v>
      </c>
      <c r="B29" s="4" t="s">
        <v>81</v>
      </c>
      <c r="C29" s="3">
        <v>0.38006920541829903</v>
      </c>
      <c r="D29" s="3">
        <v>0.37583390064564498</v>
      </c>
      <c r="E29" s="3">
        <v>0.34806332562887699</v>
      </c>
      <c r="F29" s="3">
        <v>0.35834186500444798</v>
      </c>
      <c r="G29" s="3">
        <v>0.355507452402752</v>
      </c>
      <c r="H29" s="3">
        <v>0.35295189517181402</v>
      </c>
    </row>
    <row r="30" spans="1:8" x14ac:dyDescent="0.35">
      <c r="A30" s="4" t="s">
        <v>11</v>
      </c>
      <c r="B30" s="4" t="s">
        <v>78</v>
      </c>
      <c r="C30" s="3">
        <v>0.449192893589621</v>
      </c>
      <c r="D30" s="3">
        <v>0.454364666362786</v>
      </c>
      <c r="E30" s="3">
        <v>0.482081443009301</v>
      </c>
      <c r="F30" s="3">
        <v>0.468216164872931</v>
      </c>
      <c r="G30" s="3">
        <v>0.46915717757229702</v>
      </c>
      <c r="H30" s="3">
        <v>0.47085799008453499</v>
      </c>
    </row>
    <row r="31" spans="1:8" x14ac:dyDescent="0.35">
      <c r="A31" s="4" t="s">
        <v>11</v>
      </c>
      <c r="B31" s="4" t="s">
        <v>79</v>
      </c>
      <c r="C31" s="3">
        <v>2.0776370675594201E-2</v>
      </c>
      <c r="D31" s="3">
        <v>1.9128171056376601E-2</v>
      </c>
      <c r="E31" s="3">
        <v>1.7045557933072102E-2</v>
      </c>
      <c r="F31" s="3">
        <v>1.9336471124535799E-2</v>
      </c>
      <c r="G31" s="3">
        <v>2.1047129072919502E-2</v>
      </c>
      <c r="H31" s="3">
        <v>2.1290225794377501E-2</v>
      </c>
    </row>
    <row r="32" spans="1:8" x14ac:dyDescent="0.35">
      <c r="A32" s="4" t="s">
        <v>11</v>
      </c>
      <c r="B32" s="4" t="s">
        <v>80</v>
      </c>
      <c r="C32" s="3">
        <v>0.14996155230233299</v>
      </c>
      <c r="D32" s="3">
        <v>0.15067327006199799</v>
      </c>
      <c r="E32" s="3">
        <v>0.15280968174963</v>
      </c>
      <c r="F32" s="3">
        <v>0.15410549906872001</v>
      </c>
      <c r="G32" s="3">
        <v>0.154288241330262</v>
      </c>
      <c r="H32" s="3">
        <v>0.154899890554519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19154-D52A-439E-92CA-7DE19CBF20B6}">
  <dimension ref="A1:G6"/>
  <sheetViews>
    <sheetView workbookViewId="0">
      <selection activeCell="C31" sqref="C31"/>
    </sheetView>
  </sheetViews>
  <sheetFormatPr defaultRowHeight="14.5" x14ac:dyDescent="0.35"/>
  <cols>
    <col min="1" max="1" width="34.7265625" customWidth="1"/>
    <col min="2" max="2" width="21.6328125" bestFit="1" customWidth="1"/>
    <col min="3" max="3" width="19.36328125" bestFit="1" customWidth="1"/>
    <col min="4" max="4" width="21.6328125" bestFit="1" customWidth="1"/>
    <col min="5" max="5" width="19.36328125" bestFit="1" customWidth="1"/>
  </cols>
  <sheetData>
    <row r="1" spans="1:7" x14ac:dyDescent="0.35">
      <c r="A1" s="4" t="s">
        <v>116</v>
      </c>
    </row>
    <row r="3" spans="1:7" ht="29" x14ac:dyDescent="0.35">
      <c r="B3" s="20" t="s">
        <v>117</v>
      </c>
      <c r="C3" s="20" t="s">
        <v>82</v>
      </c>
      <c r="D3" s="20" t="s">
        <v>83</v>
      </c>
      <c r="E3" s="20" t="s">
        <v>84</v>
      </c>
      <c r="F3" s="19"/>
      <c r="G3" s="19"/>
    </row>
    <row r="4" spans="1:7" ht="29" x14ac:dyDescent="0.35">
      <c r="A4" s="19" t="s">
        <v>12</v>
      </c>
      <c r="B4" s="5">
        <v>0.48803339314326133</v>
      </c>
      <c r="C4" s="5">
        <v>0.31893059897146619</v>
      </c>
      <c r="D4" s="5">
        <v>4.9638930705522659E-2</v>
      </c>
      <c r="E4" s="5">
        <v>0.14339707717974981</v>
      </c>
    </row>
    <row r="5" spans="1:7" ht="29" x14ac:dyDescent="0.35">
      <c r="A5" s="19" t="s">
        <v>13</v>
      </c>
      <c r="B5" s="5">
        <v>0.48803339314326133</v>
      </c>
      <c r="C5" s="5">
        <v>0.31893059897146619</v>
      </c>
      <c r="D5" s="5">
        <v>5.3553597246910958E-2</v>
      </c>
      <c r="E5" s="5">
        <v>0.1394824106383615</v>
      </c>
    </row>
    <row r="6" spans="1:7" ht="29" x14ac:dyDescent="0.35">
      <c r="A6" s="19" t="s">
        <v>14</v>
      </c>
      <c r="B6" s="5">
        <v>0.48803339314326133</v>
      </c>
      <c r="C6" s="5">
        <v>0.31893059897146619</v>
      </c>
      <c r="D6" s="5">
        <v>7.8430878728883033E-2</v>
      </c>
      <c r="E6" s="5">
        <v>0.11460512915638942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5F4EC-2EE1-40D3-AC99-232A436B1A64}">
  <dimension ref="A1:E15"/>
  <sheetViews>
    <sheetView workbookViewId="0">
      <selection activeCell="B22" sqref="B22"/>
    </sheetView>
  </sheetViews>
  <sheetFormatPr defaultRowHeight="14.5" x14ac:dyDescent="0.35"/>
  <cols>
    <col min="1" max="1" width="38.1796875" customWidth="1"/>
    <col min="2" max="2" width="22.6328125" customWidth="1"/>
    <col min="3" max="3" width="26.08984375" customWidth="1"/>
    <col min="4" max="4" width="19.36328125" customWidth="1"/>
    <col min="5" max="5" width="26.453125" customWidth="1"/>
  </cols>
  <sheetData>
    <row r="1" spans="1:5" x14ac:dyDescent="0.35">
      <c r="A1" t="s">
        <v>15</v>
      </c>
    </row>
    <row r="3" spans="1:5" x14ac:dyDescent="0.35">
      <c r="A3" s="4">
        <v>2024</v>
      </c>
      <c r="B3" s="4" t="s">
        <v>16</v>
      </c>
      <c r="C3" s="4" t="s">
        <v>16</v>
      </c>
      <c r="D3" s="4" t="s">
        <v>17</v>
      </c>
      <c r="E3" s="4" t="s">
        <v>17</v>
      </c>
    </row>
    <row r="4" spans="1:5" x14ac:dyDescent="0.35">
      <c r="A4" s="4"/>
      <c r="B4" s="4" t="s">
        <v>18</v>
      </c>
      <c r="C4" s="4" t="s">
        <v>19</v>
      </c>
      <c r="D4" s="4" t="s">
        <v>18</v>
      </c>
      <c r="E4" s="4" t="s">
        <v>19</v>
      </c>
    </row>
    <row r="5" spans="1:5" x14ac:dyDescent="0.35">
      <c r="A5" s="4"/>
      <c r="B5" s="8" t="s">
        <v>20</v>
      </c>
      <c r="C5" s="8" t="s">
        <v>21</v>
      </c>
      <c r="D5" s="8" t="s">
        <v>22</v>
      </c>
      <c r="E5" s="8" t="s">
        <v>23</v>
      </c>
    </row>
    <row r="6" spans="1:5" x14ac:dyDescent="0.35">
      <c r="A6" s="4" t="s">
        <v>24</v>
      </c>
      <c r="B6" s="4">
        <v>49</v>
      </c>
      <c r="C6" s="4">
        <v>59</v>
      </c>
      <c r="D6" s="4">
        <v>46</v>
      </c>
      <c r="E6" s="4">
        <v>55</v>
      </c>
    </row>
    <row r="7" spans="1:5" x14ac:dyDescent="0.35">
      <c r="A7" s="4" t="s">
        <v>25</v>
      </c>
      <c r="B7" s="6">
        <v>0.48</v>
      </c>
      <c r="C7" s="6">
        <v>0.5</v>
      </c>
      <c r="D7" s="6">
        <v>0.7</v>
      </c>
      <c r="E7" s="6">
        <v>0.67</v>
      </c>
    </row>
    <row r="8" spans="1:5" x14ac:dyDescent="0.35">
      <c r="A8" s="4" t="s">
        <v>26</v>
      </c>
      <c r="B8" s="6">
        <v>0.52</v>
      </c>
      <c r="C8" s="6">
        <v>0.42</v>
      </c>
      <c r="D8" s="6">
        <v>0.64</v>
      </c>
      <c r="E8" s="6">
        <v>0.52</v>
      </c>
    </row>
    <row r="9" spans="1:5" x14ac:dyDescent="0.35">
      <c r="A9" s="4" t="s">
        <v>27</v>
      </c>
      <c r="B9" s="6">
        <v>0.14000000000000001</v>
      </c>
      <c r="C9" s="6">
        <v>0.06</v>
      </c>
      <c r="D9" s="6">
        <v>0.03</v>
      </c>
      <c r="E9" s="6">
        <v>0.02</v>
      </c>
    </row>
    <row r="10" spans="1:5" x14ac:dyDescent="0.35">
      <c r="A10" s="4" t="s">
        <v>28</v>
      </c>
      <c r="B10" s="6">
        <v>0.19</v>
      </c>
      <c r="C10" s="6">
        <v>0.41</v>
      </c>
      <c r="D10" s="6">
        <v>0.11</v>
      </c>
      <c r="E10" s="6">
        <v>0.3</v>
      </c>
    </row>
    <row r="11" spans="1:5" x14ac:dyDescent="0.35">
      <c r="A11" s="4" t="s">
        <v>29</v>
      </c>
      <c r="B11" s="6">
        <v>0.11</v>
      </c>
      <c r="C11" s="6">
        <v>0.08</v>
      </c>
      <c r="D11" s="6">
        <v>0.2</v>
      </c>
      <c r="E11" s="6">
        <v>0.13</v>
      </c>
    </row>
    <row r="12" spans="1:5" x14ac:dyDescent="0.35">
      <c r="A12" s="4" t="s">
        <v>30</v>
      </c>
      <c r="B12" s="6">
        <v>0.46</v>
      </c>
      <c r="C12" s="6">
        <v>0.56999999999999995</v>
      </c>
      <c r="D12" s="6">
        <v>0.8</v>
      </c>
      <c r="E12" s="6">
        <v>0.81</v>
      </c>
    </row>
    <row r="13" spans="1:5" x14ac:dyDescent="0.35">
      <c r="A13" s="4" t="s">
        <v>31</v>
      </c>
      <c r="B13" s="7">
        <v>42009</v>
      </c>
      <c r="C13" s="7">
        <v>44279</v>
      </c>
      <c r="D13" s="7">
        <v>72882</v>
      </c>
      <c r="E13" s="7">
        <v>71363</v>
      </c>
    </row>
    <row r="14" spans="1:5" x14ac:dyDescent="0.35">
      <c r="A14" s="4" t="s">
        <v>32</v>
      </c>
      <c r="B14" s="7">
        <v>4984</v>
      </c>
      <c r="C14" s="7">
        <v>55112</v>
      </c>
      <c r="D14" s="7">
        <v>14166</v>
      </c>
      <c r="E14" s="7">
        <v>80064</v>
      </c>
    </row>
    <row r="15" spans="1:5" x14ac:dyDescent="0.35">
      <c r="A15" s="4" t="s">
        <v>33</v>
      </c>
      <c r="B15" s="7">
        <v>21950</v>
      </c>
      <c r="C15" s="7">
        <v>24150</v>
      </c>
      <c r="D15" s="7">
        <v>39500</v>
      </c>
      <c r="E15" s="7">
        <v>37350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70118-6018-4755-9A77-A3C3D5304230}">
  <dimension ref="A1:K24"/>
  <sheetViews>
    <sheetView workbookViewId="0">
      <selection activeCell="J9" sqref="J9"/>
    </sheetView>
  </sheetViews>
  <sheetFormatPr defaultRowHeight="14.5" x14ac:dyDescent="0.35"/>
  <cols>
    <col min="1" max="1" width="15.1796875" customWidth="1"/>
    <col min="2" max="2" width="16.1796875" bestFit="1" customWidth="1"/>
    <col min="3" max="3" width="13.26953125" customWidth="1"/>
    <col min="8" max="8" width="20.7265625" customWidth="1"/>
    <col min="9" max="9" width="21.6328125" customWidth="1"/>
    <col min="10" max="10" width="30.26953125" customWidth="1"/>
  </cols>
  <sheetData>
    <row r="1" spans="1:11" x14ac:dyDescent="0.35">
      <c r="A1" s="4" t="s">
        <v>118</v>
      </c>
    </row>
    <row r="3" spans="1:11" x14ac:dyDescent="0.35">
      <c r="I3" s="17" t="s">
        <v>73</v>
      </c>
      <c r="J3" s="17" t="s">
        <v>123</v>
      </c>
    </row>
    <row r="4" spans="1:11" x14ac:dyDescent="0.35">
      <c r="B4" s="17" t="s">
        <v>86</v>
      </c>
      <c r="C4" s="17" t="s">
        <v>87</v>
      </c>
      <c r="H4" t="s">
        <v>88</v>
      </c>
      <c r="I4" s="22">
        <f>'Tabel 2'!C10*2634029</f>
        <v>1079951.8899999999</v>
      </c>
      <c r="J4" s="23">
        <f>(I4*C5)/1000000000</f>
        <v>68.107522326973694</v>
      </c>
    </row>
    <row r="5" spans="1:11" x14ac:dyDescent="0.35">
      <c r="A5" t="s">
        <v>85</v>
      </c>
      <c r="B5" s="23">
        <v>50260.14</v>
      </c>
      <c r="C5" s="23">
        <v>63065.33</v>
      </c>
      <c r="H5" t="s">
        <v>86</v>
      </c>
      <c r="I5" s="22">
        <f>2634029-I4</f>
        <v>1554077.11</v>
      </c>
      <c r="J5" s="23">
        <f>(I5*B5)/1000000000</f>
        <v>78.108133119395404</v>
      </c>
    </row>
    <row r="6" spans="1:11" x14ac:dyDescent="0.35">
      <c r="A6" t="s">
        <v>90</v>
      </c>
      <c r="B6" s="23">
        <v>1201</v>
      </c>
      <c r="C6" s="23">
        <v>1889</v>
      </c>
      <c r="H6" t="s">
        <v>72</v>
      </c>
      <c r="J6" s="23">
        <f>J4+J5</f>
        <v>146.21565544636911</v>
      </c>
      <c r="K6" t="s">
        <v>71</v>
      </c>
    </row>
    <row r="7" spans="1:11" x14ac:dyDescent="0.35">
      <c r="A7" t="s">
        <v>91</v>
      </c>
      <c r="B7" s="23">
        <v>2560</v>
      </c>
      <c r="C7" s="23">
        <v>3961</v>
      </c>
    </row>
    <row r="8" spans="1:11" x14ac:dyDescent="0.35">
      <c r="A8" t="s">
        <v>92</v>
      </c>
      <c r="B8" s="23">
        <v>4124</v>
      </c>
      <c r="C8" s="23">
        <v>6218</v>
      </c>
    </row>
    <row r="9" spans="1:11" x14ac:dyDescent="0.35">
      <c r="A9" t="s">
        <v>93</v>
      </c>
      <c r="B9" s="23">
        <v>5925</v>
      </c>
      <c r="C9" s="23">
        <v>8631</v>
      </c>
    </row>
    <row r="10" spans="1:11" x14ac:dyDescent="0.35">
      <c r="A10" t="s">
        <v>94</v>
      </c>
      <c r="B10" s="23">
        <v>7987</v>
      </c>
      <c r="C10" s="23">
        <v>11212</v>
      </c>
    </row>
    <row r="11" spans="1:11" x14ac:dyDescent="0.35">
      <c r="A11" t="s">
        <v>95</v>
      </c>
      <c r="B11" s="23">
        <v>10296</v>
      </c>
      <c r="C11" s="23">
        <v>14054</v>
      </c>
    </row>
    <row r="12" spans="1:11" x14ac:dyDescent="0.35">
      <c r="A12" t="s">
        <v>96</v>
      </c>
      <c r="B12" s="23">
        <v>12900</v>
      </c>
      <c r="C12" s="23">
        <v>17181</v>
      </c>
    </row>
    <row r="13" spans="1:11" x14ac:dyDescent="0.35">
      <c r="A13" t="s">
        <v>97</v>
      </c>
      <c r="B13" s="23">
        <v>15787</v>
      </c>
      <c r="C13" s="23">
        <v>20612</v>
      </c>
    </row>
    <row r="14" spans="1:11" x14ac:dyDescent="0.35">
      <c r="A14" t="s">
        <v>98</v>
      </c>
      <c r="B14" s="23">
        <v>19044</v>
      </c>
      <c r="C14" s="23">
        <v>24289</v>
      </c>
    </row>
    <row r="15" spans="1:11" x14ac:dyDescent="0.35">
      <c r="A15" t="s">
        <v>108</v>
      </c>
      <c r="B15" s="23">
        <v>22759</v>
      </c>
      <c r="C15" s="23">
        <v>28418</v>
      </c>
    </row>
    <row r="16" spans="1:11" x14ac:dyDescent="0.35">
      <c r="A16" t="s">
        <v>99</v>
      </c>
      <c r="B16" s="23">
        <v>26958</v>
      </c>
      <c r="C16" s="23">
        <v>33597</v>
      </c>
    </row>
    <row r="17" spans="1:3" x14ac:dyDescent="0.35">
      <c r="A17" t="s">
        <v>100</v>
      </c>
      <c r="B17" s="23">
        <v>31919</v>
      </c>
      <c r="C17" s="23">
        <v>39712</v>
      </c>
    </row>
    <row r="18" spans="1:3" x14ac:dyDescent="0.35">
      <c r="A18" t="s">
        <v>101</v>
      </c>
      <c r="B18" s="23">
        <v>37586</v>
      </c>
      <c r="C18" s="23">
        <v>47366</v>
      </c>
    </row>
    <row r="19" spans="1:3" x14ac:dyDescent="0.35">
      <c r="A19" t="s">
        <v>102</v>
      </c>
      <c r="B19" s="23">
        <v>45234</v>
      </c>
      <c r="C19" s="23">
        <v>56944</v>
      </c>
    </row>
    <row r="20" spans="1:3" x14ac:dyDescent="0.35">
      <c r="A20" t="s">
        <v>103</v>
      </c>
      <c r="B20" s="23">
        <v>54843</v>
      </c>
      <c r="C20" s="23">
        <v>69262</v>
      </c>
    </row>
    <row r="21" spans="1:3" x14ac:dyDescent="0.35">
      <c r="A21" t="s">
        <v>104</v>
      </c>
      <c r="B21" s="23">
        <v>67738</v>
      </c>
      <c r="C21" s="23">
        <v>85855</v>
      </c>
    </row>
    <row r="22" spans="1:3" x14ac:dyDescent="0.35">
      <c r="A22" t="s">
        <v>105</v>
      </c>
      <c r="B22" s="23">
        <v>86347</v>
      </c>
      <c r="C22" s="23">
        <v>110681</v>
      </c>
    </row>
    <row r="23" spans="1:3" x14ac:dyDescent="0.35">
      <c r="A23" t="s">
        <v>106</v>
      </c>
      <c r="B23" s="23">
        <v>118063</v>
      </c>
      <c r="C23" s="23">
        <v>151537</v>
      </c>
    </row>
    <row r="24" spans="1:3" x14ac:dyDescent="0.35">
      <c r="A24" t="s">
        <v>107</v>
      </c>
      <c r="B24" s="23">
        <v>184999</v>
      </c>
      <c r="C24" s="23">
        <v>234690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EBFD8-4967-4073-964C-9F6340DE4525}">
  <dimension ref="A1:G56"/>
  <sheetViews>
    <sheetView workbookViewId="0">
      <selection activeCell="H25" sqref="H25"/>
    </sheetView>
  </sheetViews>
  <sheetFormatPr defaultRowHeight="14.5" x14ac:dyDescent="0.35"/>
  <cols>
    <col min="1" max="1" width="25.7265625" customWidth="1"/>
    <col min="7" max="7" width="10.6328125" bestFit="1" customWidth="1"/>
    <col min="10" max="10" width="23.453125" bestFit="1" customWidth="1"/>
  </cols>
  <sheetData>
    <row r="1" spans="1:7" x14ac:dyDescent="0.35">
      <c r="A1" t="s">
        <v>34</v>
      </c>
    </row>
    <row r="3" spans="1:7" x14ac:dyDescent="0.35">
      <c r="A3" t="s">
        <v>35</v>
      </c>
      <c r="F3" s="3">
        <v>0.15424659333667171</v>
      </c>
      <c r="G3" t="s">
        <v>119</v>
      </c>
    </row>
    <row r="4" spans="1:7" x14ac:dyDescent="0.35">
      <c r="A4" t="s">
        <v>36</v>
      </c>
      <c r="F4" s="3">
        <v>0.41141080830924792</v>
      </c>
      <c r="G4" t="s">
        <v>119</v>
      </c>
    </row>
    <row r="5" spans="1:7" x14ac:dyDescent="0.35">
      <c r="A5" t="s">
        <v>37</v>
      </c>
      <c r="F5" s="3">
        <v>0.4343425983540804</v>
      </c>
      <c r="G5" t="s">
        <v>119</v>
      </c>
    </row>
    <row r="6" spans="1:7" x14ac:dyDescent="0.35">
      <c r="F6" s="3"/>
    </row>
    <row r="7" spans="1:7" x14ac:dyDescent="0.35">
      <c r="F7" s="3"/>
      <c r="G7" t="s">
        <v>89</v>
      </c>
    </row>
    <row r="8" spans="1:7" x14ac:dyDescent="0.35">
      <c r="A8" t="s">
        <v>38</v>
      </c>
      <c r="F8" s="3">
        <v>0.59938292971239149</v>
      </c>
      <c r="G8" s="22">
        <v>642442</v>
      </c>
    </row>
    <row r="9" spans="1:7" x14ac:dyDescent="0.35">
      <c r="A9" t="s">
        <v>39</v>
      </c>
      <c r="F9" s="3">
        <v>0.1674262645789153</v>
      </c>
      <c r="G9" s="22">
        <v>179454</v>
      </c>
    </row>
    <row r="10" spans="1:7" x14ac:dyDescent="0.35">
      <c r="A10" t="s">
        <v>40</v>
      </c>
      <c r="F10" s="3">
        <v>0.23319080570869319</v>
      </c>
      <c r="G10" s="22">
        <v>249943</v>
      </c>
    </row>
    <row r="54" spans="2:2" x14ac:dyDescent="0.35">
      <c r="B54" s="3"/>
    </row>
    <row r="55" spans="2:2" x14ac:dyDescent="0.35">
      <c r="B55" s="3"/>
    </row>
    <row r="56" spans="2:2" x14ac:dyDescent="0.35">
      <c r="B56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18BBD-9171-4CB0-825E-34AE3D054285}">
  <dimension ref="A1:J24"/>
  <sheetViews>
    <sheetView workbookViewId="0">
      <selection activeCell="K14" sqref="K14"/>
    </sheetView>
  </sheetViews>
  <sheetFormatPr defaultRowHeight="14.5" x14ac:dyDescent="0.35"/>
  <cols>
    <col min="1" max="1" width="13.81640625" customWidth="1"/>
    <col min="2" max="2" width="12" bestFit="1" customWidth="1"/>
  </cols>
  <sheetData>
    <row r="1" spans="1:10" x14ac:dyDescent="0.35">
      <c r="A1" t="s">
        <v>120</v>
      </c>
    </row>
    <row r="2" spans="1:10" x14ac:dyDescent="0.35">
      <c r="A2" t="s">
        <v>41</v>
      </c>
    </row>
    <row r="4" spans="1:10" x14ac:dyDescent="0.35">
      <c r="B4" s="8" t="s">
        <v>82</v>
      </c>
      <c r="C4" s="17"/>
      <c r="D4" s="17"/>
    </row>
    <row r="5" spans="1:10" x14ac:dyDescent="0.35">
      <c r="A5" t="s">
        <v>85</v>
      </c>
      <c r="B5" s="23">
        <v>60521.98828125</v>
      </c>
      <c r="I5" s="17" t="s">
        <v>124</v>
      </c>
      <c r="J5" s="17"/>
    </row>
    <row r="6" spans="1:10" x14ac:dyDescent="0.35">
      <c r="A6" t="s">
        <v>90</v>
      </c>
      <c r="B6" s="23">
        <v>1885</v>
      </c>
      <c r="I6" s="24">
        <f>(B5*('Figuur 5'!G8+'Figuur 5'!G9))/1000000000</f>
        <v>49.742780080406249</v>
      </c>
      <c r="J6" t="s">
        <v>71</v>
      </c>
    </row>
    <row r="7" spans="1:10" x14ac:dyDescent="0.35">
      <c r="A7" t="s">
        <v>91</v>
      </c>
      <c r="B7" s="23">
        <v>3985</v>
      </c>
    </row>
    <row r="8" spans="1:10" x14ac:dyDescent="0.35">
      <c r="A8" t="s">
        <v>92</v>
      </c>
      <c r="B8" s="23">
        <v>6307</v>
      </c>
    </row>
    <row r="9" spans="1:10" x14ac:dyDescent="0.35">
      <c r="A9" t="s">
        <v>93</v>
      </c>
      <c r="B9" s="23">
        <v>8850</v>
      </c>
    </row>
    <row r="10" spans="1:10" x14ac:dyDescent="0.35">
      <c r="A10" t="s">
        <v>94</v>
      </c>
      <c r="B10" s="23">
        <v>11614</v>
      </c>
    </row>
    <row r="11" spans="1:10" x14ac:dyDescent="0.35">
      <c r="A11" t="s">
        <v>95</v>
      </c>
      <c r="B11" s="23">
        <v>14652</v>
      </c>
    </row>
    <row r="12" spans="1:10" x14ac:dyDescent="0.35">
      <c r="A12" t="s">
        <v>96</v>
      </c>
      <c r="B12" s="23">
        <v>17941</v>
      </c>
    </row>
    <row r="13" spans="1:10" x14ac:dyDescent="0.35">
      <c r="A13" t="s">
        <v>97</v>
      </c>
      <c r="B13" s="23">
        <v>21597</v>
      </c>
    </row>
    <row r="14" spans="1:10" x14ac:dyDescent="0.35">
      <c r="A14" t="s">
        <v>98</v>
      </c>
      <c r="B14" s="23">
        <v>25611</v>
      </c>
    </row>
    <row r="15" spans="1:10" x14ac:dyDescent="0.35">
      <c r="A15" t="s">
        <v>108</v>
      </c>
      <c r="B15" s="23">
        <v>30172</v>
      </c>
    </row>
    <row r="16" spans="1:10" x14ac:dyDescent="0.35">
      <c r="A16" t="s">
        <v>99</v>
      </c>
      <c r="B16" s="23">
        <v>35261</v>
      </c>
    </row>
    <row r="17" spans="1:2" x14ac:dyDescent="0.35">
      <c r="A17" t="s">
        <v>100</v>
      </c>
      <c r="B17" s="23">
        <v>41346</v>
      </c>
    </row>
    <row r="18" spans="1:2" x14ac:dyDescent="0.35">
      <c r="A18" t="s">
        <v>101</v>
      </c>
      <c r="B18" s="23">
        <v>48614</v>
      </c>
    </row>
    <row r="19" spans="1:2" x14ac:dyDescent="0.35">
      <c r="A19" t="s">
        <v>102</v>
      </c>
      <c r="B19" s="23">
        <v>57396</v>
      </c>
    </row>
    <row r="20" spans="1:2" x14ac:dyDescent="0.35">
      <c r="A20" t="s">
        <v>103</v>
      </c>
      <c r="B20" s="23">
        <v>68573.5</v>
      </c>
    </row>
    <row r="21" spans="1:2" x14ac:dyDescent="0.35">
      <c r="A21" t="s">
        <v>104</v>
      </c>
      <c r="B21" s="23">
        <v>83576</v>
      </c>
    </row>
    <row r="22" spans="1:2" x14ac:dyDescent="0.35">
      <c r="A22" t="s">
        <v>105</v>
      </c>
      <c r="B22" s="23">
        <v>105804</v>
      </c>
    </row>
    <row r="23" spans="1:2" x14ac:dyDescent="0.35">
      <c r="A23" t="s">
        <v>106</v>
      </c>
      <c r="B23" s="23">
        <v>141564</v>
      </c>
    </row>
    <row r="24" spans="1:2" x14ac:dyDescent="0.35">
      <c r="A24" t="s">
        <v>107</v>
      </c>
      <c r="B24" s="23">
        <v>214270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fe4e853-3417-48a7-a9b2-767e16cca7ad">EXZM2Z6Z6UD7-1890695560-98162</_dlc_DocId>
    <_dlc_DocIdUrl xmlns="5fe4e853-3417-48a7-a9b2-767e16cca7ad">
      <Url>https://afmap.sharepoint.com/sites/AFD_COM_Communicatie/_layouts/15/DocIdRedir.aspx?ID=EXZM2Z6Z6UD7-1890695560-98162</Url>
      <Description>EXZM2Z6Z6UD7-1890695560-98162</Description>
    </_dlc_DocIdUrl>
    <lcf76f155ced4ddcb4097134ff3c332f xmlns="3fd8a2e3-9b33-410e-9509-aae93e2858fc">
      <Terms xmlns="http://schemas.microsoft.com/office/infopath/2007/PartnerControls"/>
    </lcf76f155ced4ddcb4097134ff3c332f>
    <_dlc_DocIdPersistId xmlns="5fe4e853-3417-48a7-a9b2-767e16cca7ad" xsi:nil="true"/>
    <TaxCatchAll xmlns="1af4fe37-e138-4444-ac39-a91a26058e7e">
      <Value>186</Value>
    </TaxCatchAl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8C253188AD9645B80E118D4A088615" ma:contentTypeVersion="21" ma:contentTypeDescription="Create a new document." ma:contentTypeScope="" ma:versionID="671345dd725caa0629ec6293a121cb21">
  <xsd:schema xmlns:xsd="http://www.w3.org/2001/XMLSchema" xmlns:xs="http://www.w3.org/2001/XMLSchema" xmlns:p="http://schemas.microsoft.com/office/2006/metadata/properties" xmlns:ns2="1af4fe37-e138-4444-ac39-a91a26058e7e" xmlns:ns3="3fd8a2e3-9b33-410e-9509-aae93e2858fc" xmlns:ns4="5fe4e853-3417-48a7-a9b2-767e16cca7ad" targetNamespace="http://schemas.microsoft.com/office/2006/metadata/properties" ma:root="true" ma:fieldsID="e513d378da556ef58f4e55cda00ff6a0" ns2:_="" ns3:_="" ns4:_="">
    <xsd:import namespace="1af4fe37-e138-4444-ac39-a91a26058e7e"/>
    <xsd:import namespace="3fd8a2e3-9b33-410e-9509-aae93e2858fc"/>
    <xsd:import namespace="5fe4e853-3417-48a7-a9b2-767e16cca7ad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3:MediaServiceOCR" minOccurs="0"/>
                <xsd:element ref="ns3:MediaServiceLocation" minOccurs="0"/>
                <xsd:element ref="ns3:MediaServiceBillingMetadata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4fe37-e138-4444-ac39-a91a26058e7e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26be00d3-91fb-48c3-84d6-2c365b030d85}" ma:internalName="TaxCatchAll" ma:showField="CatchAllData" ma:web="fda567e8-4675-4d8f-9bcf-5224dde4fa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d8a2e3-9b33-410e-9509-aae93e2858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aa2fb73e-e83a-44df-bc25-39628a106f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e4e853-3417-48a7-a9b2-767e16cca7ad" elementFormDefault="qualified">
    <xsd:import namespace="http://schemas.microsoft.com/office/2006/documentManagement/types"/>
    <xsd:import namespace="http://schemas.microsoft.com/office/infopath/2007/PartnerControls"/>
    <xsd:element name="_dlc_DocId" ma:index="21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  <xsd:element name="_dlc_DocIdUrl" ma:index="22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fals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138D62C4-E4D6-40F8-9F6B-A4C60297387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D8DDA6-D43D-4B39-A1A1-1FDD7153AB68}">
  <ds:schemaRefs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5fe4e853-3417-48a7-a9b2-767e16cca7ad"/>
    <ds:schemaRef ds:uri="92c78507-af2a-4e9d-9587-980c38532f0b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6D57417-E612-42E6-B95A-8CAAEC170B88}"/>
</file>

<file path=customXml/itemProps4.xml><?xml version="1.0" encoding="utf-8"?>
<ds:datastoreItem xmlns:ds="http://schemas.openxmlformats.org/officeDocument/2006/customXml" ds:itemID="{046EFEF9-5151-4722-B813-706D800CDA34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12</vt:i4>
      </vt:variant>
    </vt:vector>
  </HeadingPairs>
  <TitlesOfParts>
    <vt:vector size="12" baseType="lpstr">
      <vt:lpstr>Read me</vt:lpstr>
      <vt:lpstr>Figuur 1</vt:lpstr>
      <vt:lpstr>Figuur 2</vt:lpstr>
      <vt:lpstr>Figuur 3</vt:lpstr>
      <vt:lpstr>Tabel 1</vt:lpstr>
      <vt:lpstr>Tabel 2</vt:lpstr>
      <vt:lpstr>Figuur 4</vt:lpstr>
      <vt:lpstr>Figuur 5</vt:lpstr>
      <vt:lpstr>Figuur 6</vt:lpstr>
      <vt:lpstr>Tabel 3</vt:lpstr>
      <vt:lpstr>Figuur 7</vt:lpstr>
      <vt:lpstr>Tabel 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Diepstraten, Maaike</dc:creator>
  <cp:keywords/>
  <dc:description/>
  <cp:lastModifiedBy>Vervliet, Tobias</cp:lastModifiedBy>
  <cp:revision/>
  <dcterms:created xsi:type="dcterms:W3CDTF">2026-03-02T12:13:30Z</dcterms:created>
  <dcterms:modified xsi:type="dcterms:W3CDTF">2026-04-29T07:49:05Z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0x010100C58C253188AD9645B80E118D4A088615</vt:lpwstr>
  </property>
  <property fmtid="{D5CDD505-2E9C-101B-9397-08002B2CF9AE}" pid="3" name="AFM_dms_DocumenttypeTaxHTField0">
    <vt:lpwstr/>
  </property>
  <property fmtid="{D5CDD505-2E9C-101B-9397-08002B2CF9AE}" pid="4" name="TaxKeyword">
    <vt:lpwstr/>
  </property>
  <property fmtid="{D5CDD505-2E9C-101B-9397-08002B2CF9AE}" pid="5" name="Kanaal">
    <vt:lpwstr/>
  </property>
  <property fmtid="{D5CDD505-2E9C-101B-9397-08002B2CF9AE}" pid="6" name="p4a23b3296684f9f92f3ac5c2c199d02">
    <vt:lpwstr/>
  </property>
  <property fmtid="{D5CDD505-2E9C-101B-9397-08002B2CF9AE}" pid="7" name="MediaServiceImageTags">
    <vt:lpwstr/>
  </property>
  <property fmtid="{D5CDD505-2E9C-101B-9397-08002B2CF9AE}" pid="8" name="Toezichtstaak">
    <vt:lpwstr/>
  </property>
  <property fmtid="{D5CDD505-2E9C-101B-9397-08002B2CF9AE}" pid="9" name="hf57a138fddf4432853103296b5f0525">
    <vt:lpwstr/>
  </property>
  <property fmtid="{D5CDD505-2E9C-101B-9397-08002B2CF9AE}" pid="10" name="Zaaktype">
    <vt:lpwstr/>
  </property>
  <property fmtid="{D5CDD505-2E9C-101B-9397-08002B2CF9AE}" pid="11" name="TaxKeywordTaxHTField">
    <vt:lpwstr/>
  </property>
  <property fmtid="{D5CDD505-2E9C-101B-9397-08002B2CF9AE}" pid="12" name="oe03ea712fd542c5be912c63a0e427ff">
    <vt:lpwstr/>
  </property>
  <property fmtid="{D5CDD505-2E9C-101B-9397-08002B2CF9AE}" pid="13" name="e10b2dcd781f41019975293715695c9f">
    <vt:lpwstr/>
  </property>
  <property fmtid="{D5CDD505-2E9C-101B-9397-08002B2CF9AE}" pid="14" name="Documenttype">
    <vt:lpwstr/>
  </property>
  <property fmtid="{D5CDD505-2E9C-101B-9397-08002B2CF9AE}" pid="15" name="Organisatieonderdeel">
    <vt:lpwstr/>
  </property>
  <property fmtid="{D5CDD505-2E9C-101B-9397-08002B2CF9AE}" pid="16" name="kb44a127ec074e32b4465a42ae89ef77">
    <vt:lpwstr/>
  </property>
  <property fmtid="{D5CDD505-2E9C-101B-9397-08002B2CF9AE}" pid="17" name="AFM_dms_Zaaktype">
    <vt:lpwstr/>
  </property>
  <property fmtid="{D5CDD505-2E9C-101B-9397-08002B2CF9AE}" pid="18" name="AFM_dms_ZaaktypeTaxHTField0">
    <vt:lpwstr/>
  </property>
  <property fmtid="{D5CDD505-2E9C-101B-9397-08002B2CF9AE}" pid="19" name="ne08b3b4c0254f4a8c18c518097d8213">
    <vt:lpwstr/>
  </property>
  <property fmtid="{D5CDD505-2E9C-101B-9397-08002B2CF9AE}" pid="20" name="WetsartikelArtikel">
    <vt:lpwstr/>
  </property>
  <property fmtid="{D5CDD505-2E9C-101B-9397-08002B2CF9AE}" pid="21" name="Dossierstatus">
    <vt:lpwstr/>
  </property>
  <property fmtid="{D5CDD505-2E9C-101B-9397-08002B2CF9AE}" pid="22" name="AFM_x0020_Document_x0020_Type">
    <vt:lpwstr/>
  </property>
  <property fmtid="{D5CDD505-2E9C-101B-9397-08002B2CF9AE}" pid="23" name="Proces">
    <vt:lpwstr>65</vt:lpwstr>
  </property>
  <property fmtid="{D5CDD505-2E9C-101B-9397-08002B2CF9AE}" pid="24" name="AFM_dms_Documenttype">
    <vt:lpwstr/>
  </property>
  <property fmtid="{D5CDD505-2E9C-101B-9397-08002B2CF9AE}" pid="25" name="pead3225cdad4702b1977aedded943cd">
    <vt:lpwstr/>
  </property>
  <property fmtid="{D5CDD505-2E9C-101B-9397-08002B2CF9AE}" pid="26" name="a68cab3ddf984842808534800f9979c9">
    <vt:lpwstr>Projectmatig toezicht ondersteunen|3702533a-3b8e-45c8-96ab-eff1238254fb</vt:lpwstr>
  </property>
  <property fmtid="{D5CDD505-2E9C-101B-9397-08002B2CF9AE}" pid="27" name="WetsartikelRegeling">
    <vt:lpwstr/>
  </property>
  <property fmtid="{D5CDD505-2E9C-101B-9397-08002B2CF9AE}" pid="28" name="WetsartikelLid">
    <vt:lpwstr/>
  </property>
  <property fmtid="{D5CDD505-2E9C-101B-9397-08002B2CF9AE}" pid="29" name="n525ef8ba2a149b2b85e7ba128101fb4">
    <vt:lpwstr/>
  </property>
  <property fmtid="{D5CDD505-2E9C-101B-9397-08002B2CF9AE}" pid="30" name="c123037e81ff49fabf5bd54ad31a8019">
    <vt:lpwstr/>
  </property>
  <property fmtid="{D5CDD505-2E9C-101B-9397-08002B2CF9AE}" pid="31" name="pba0b9767ead486d82b0ab7a836d90fe">
    <vt:lpwstr/>
  </property>
  <property fmtid="{D5CDD505-2E9C-101B-9397-08002B2CF9AE}" pid="32" name="Beslisser">
    <vt:lpwstr/>
  </property>
  <property fmtid="{D5CDD505-2E9C-101B-9397-08002B2CF9AE}" pid="33" name="l1877c79e61b4d13953b8ea9ac6999d9">
    <vt:lpwstr/>
  </property>
  <property fmtid="{D5CDD505-2E9C-101B-9397-08002B2CF9AE}" pid="34" name="jf292c22ae8d4680a241b4cafdc55dd8">
    <vt:lpwstr/>
  </property>
  <property fmtid="{D5CDD505-2E9C-101B-9397-08002B2CF9AE}" pid="35" name="Type_FV">
    <vt:lpwstr/>
  </property>
  <property fmtid="{D5CDD505-2E9C-101B-9397-08002B2CF9AE}" pid="36" name="TaxCatchAll">
    <vt:lpwstr>65;#Projectmatig toezicht ondersteunen|3702533a-3b8e-45c8-96ab-eff1238254fb</vt:lpwstr>
  </property>
  <property fmtid="{D5CDD505-2E9C-101B-9397-08002B2CF9AE}" pid="37" name="eda60b97f5824280acd8fdc41e844e86">
    <vt:lpwstr/>
  </property>
  <property fmtid="{D5CDD505-2E9C-101B-9397-08002B2CF9AE}" pid="38" name="Verzendwijze">
    <vt:lpwstr/>
  </property>
  <property fmtid="{D5CDD505-2E9C-101B-9397-08002B2CF9AE}" pid="39" name="AFM Document Type">
    <vt:lpwstr/>
  </property>
  <property fmtid="{D5CDD505-2E9C-101B-9397-08002B2CF9AE}" pid="40" name="_dlc_DocIdItemGuid">
    <vt:lpwstr>6ebf486e-b727-4dd4-a7ec-2194c164c13a</vt:lpwstr>
  </property>
  <property fmtid="{D5CDD505-2E9C-101B-9397-08002B2CF9AE}" pid="41" name="MSIP_Label_dfc78220-035d-4aaf-921a-cfe0218ff6bf_Enabled">
    <vt:lpwstr>True</vt:lpwstr>
  </property>
  <property fmtid="{D5CDD505-2E9C-101B-9397-08002B2CF9AE}" pid="42" name="MSIP_Label_dfc78220-035d-4aaf-921a-cfe0218ff6bf_SiteId">
    <vt:lpwstr>9093514c-e1bd-4353-8fec-a9f77172d205</vt:lpwstr>
  </property>
  <property fmtid="{D5CDD505-2E9C-101B-9397-08002B2CF9AE}" pid="43" name="MSIP_Label_dfc78220-035d-4aaf-921a-cfe0218ff6bf_SetDate">
    <vt:lpwstr>2026-03-02T12:42:18Z</vt:lpwstr>
  </property>
  <property fmtid="{D5CDD505-2E9C-101B-9397-08002B2CF9AE}" pid="44" name="MSIP_Label_dfc78220-035d-4aaf-921a-cfe0218ff6bf_Name">
    <vt:lpwstr>Vertrouwelijk</vt:lpwstr>
  </property>
  <property fmtid="{D5CDD505-2E9C-101B-9397-08002B2CF9AE}" pid="45" name="MSIP_Label_dfc78220-035d-4aaf-921a-cfe0218ff6bf_ActionId">
    <vt:lpwstr>16467125-bd37-42dd-b5ed-0352e71de5bb</vt:lpwstr>
  </property>
  <property fmtid="{D5CDD505-2E9C-101B-9397-08002B2CF9AE}" pid="46" name="MSIP_Label_dfc78220-035d-4aaf-921a-cfe0218ff6bf_Removed">
    <vt:lpwstr>False</vt:lpwstr>
  </property>
  <property fmtid="{D5CDD505-2E9C-101B-9397-08002B2CF9AE}" pid="47" name="MSIP_Label_dfc78220-035d-4aaf-921a-cfe0218ff6bf_Extended_MSFT_Method">
    <vt:lpwstr>Standard</vt:lpwstr>
  </property>
  <property fmtid="{D5CDD505-2E9C-101B-9397-08002B2CF9AE}" pid="48" name="Sensitivity">
    <vt:lpwstr>Vertrouwelijk</vt:lpwstr>
  </property>
  <property fmtid="{D5CDD505-2E9C-101B-9397-08002B2CF9AE}" pid="49" name="_docset_NoMedatataSyncRequired">
    <vt:lpwstr>False</vt:lpwstr>
  </property>
  <property fmtid="{D5CDD505-2E9C-101B-9397-08002B2CF9AE}" pid="50" name="KanaalTaxHTField0">
    <vt:lpwstr/>
  </property>
  <property fmtid="{D5CDD505-2E9C-101B-9397-08002B2CF9AE}" pid="51" name="ZaaktypeTaxHTField0">
    <vt:lpwstr/>
  </property>
  <property fmtid="{D5CDD505-2E9C-101B-9397-08002B2CF9AE}" pid="52" name="WetsartikelRegelingTaxHTField0">
    <vt:lpwstr/>
  </property>
  <property fmtid="{D5CDD505-2E9C-101B-9397-08002B2CF9AE}" pid="53" name="WetsartikelLidTaxHTField0">
    <vt:lpwstr/>
  </property>
  <property fmtid="{D5CDD505-2E9C-101B-9397-08002B2CF9AE}" pid="54" name="WetsartikelArtikelTaxHTField0">
    <vt:lpwstr/>
  </property>
  <property fmtid="{D5CDD505-2E9C-101B-9397-08002B2CF9AE}" pid="55" name="Type_FVTaxHTField0">
    <vt:lpwstr/>
  </property>
  <property fmtid="{D5CDD505-2E9C-101B-9397-08002B2CF9AE}" pid="56" name="OrganisatieonderdeelTaxHTField0">
    <vt:lpwstr/>
  </property>
  <property fmtid="{D5CDD505-2E9C-101B-9397-08002B2CF9AE}" pid="57" name="VerzendwijzeTaxHTField0">
    <vt:lpwstr/>
  </property>
  <property fmtid="{D5CDD505-2E9C-101B-9397-08002B2CF9AE}" pid="58" name="BeslisserTaxHTField0">
    <vt:lpwstr/>
  </property>
  <property fmtid="{D5CDD505-2E9C-101B-9397-08002B2CF9AE}" pid="59" name="ToezichtstaakTaxHTField0">
    <vt:lpwstr/>
  </property>
  <property fmtid="{D5CDD505-2E9C-101B-9397-08002B2CF9AE}" pid="60" name="DocumenttypeTaxHTField0">
    <vt:lpwstr/>
  </property>
  <property fmtid="{D5CDD505-2E9C-101B-9397-08002B2CF9AE}" pid="61" name="DossierstatusTaxHTField0">
    <vt:lpwstr/>
  </property>
  <property fmtid="{D5CDD505-2E9C-101B-9397-08002B2CF9AE}" pid="62" name="Proces0">
    <vt:lpwstr>186</vt:lpwstr>
  </property>
  <property fmtid="{D5CDD505-2E9C-101B-9397-08002B2CF9AE}" pid="63" name="ProcesTaxHTField0">
    <vt:lpwstr>Pers en media voorlichten|2f03ebb0-f2b6-4751-a2a9-4c4f5dfd45a4</vt:lpwstr>
  </property>
  <property fmtid="{D5CDD505-2E9C-101B-9397-08002B2CF9AE}" pid="64" name="ProjectThemaTaxHTField0">
    <vt:lpwstr/>
  </property>
  <property fmtid="{D5CDD505-2E9C-101B-9397-08002B2CF9AE}" pid="65" name="AFM_dms_Proces">
    <vt:lpwstr/>
  </property>
  <property fmtid="{D5CDD505-2E9C-101B-9397-08002B2CF9AE}" pid="66" name="RbType">
    <vt:lpwstr/>
  </property>
  <property fmtid="{D5CDD505-2E9C-101B-9397-08002B2CF9AE}" pid="67" name="AFM_dms_ProcesTaxHTField0">
    <vt:lpwstr/>
  </property>
  <property fmtid="{D5CDD505-2E9C-101B-9397-08002B2CF9AE}" pid="68" name="ProjectThema">
    <vt:lpwstr/>
  </property>
  <property fmtid="{D5CDD505-2E9C-101B-9397-08002B2CF9AE}" pid="69" name="Dossierstatus0">
    <vt:lpwstr/>
  </property>
  <property fmtid="{D5CDD505-2E9C-101B-9397-08002B2CF9AE}" pid="70" name="RbTypeTaxHTField0">
    <vt:lpwstr/>
  </property>
</Properties>
</file>