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ivelinkwerkfolder\2024\"/>
    </mc:Choice>
  </mc:AlternateContent>
  <xr:revisionPtr revIDLastSave="0" documentId="8_{2D486390-09BD-40C8-B69D-EE5F4FD7B678}" xr6:coauthVersionLast="47" xr6:coauthVersionMax="47" xr10:uidLastSave="{00000000-0000-0000-0000-000000000000}"/>
  <bookViews>
    <workbookView xWindow="-110" yWindow="-110" windowWidth="19420" windowHeight="11620" xr2:uid="{60C4F251-AF0D-4484-814B-16828EE4F0DE}"/>
  </bookViews>
  <sheets>
    <sheet name="Algemeen" sheetId="1" r:id="rId1"/>
    <sheet name="Motor" sheetId="2" r:id="rId2"/>
    <sheet name="Brand" sheetId="3" r:id="rId3"/>
    <sheet name="Transport" sheetId="4" r:id="rId4"/>
    <sheet name="Overige" sheetId="5" r:id="rId5"/>
    <sheet name="Inkome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3" l="1"/>
  <c r="Y4" i="2"/>
  <c r="Y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1" i="2"/>
  <c r="M15" i="2"/>
  <c r="M7" i="2"/>
  <c r="J7" i="2"/>
  <c r="H7" i="2"/>
  <c r="F7" i="2"/>
  <c r="L3" i="2"/>
  <c r="Y22" i="6" l="1"/>
  <c r="W22" i="6"/>
  <c r="T22" i="6"/>
  <c r="R22" i="6"/>
  <c r="V22" i="6" s="1"/>
  <c r="P22" i="6"/>
  <c r="M22" i="6"/>
  <c r="K22" i="6"/>
  <c r="I22" i="6"/>
  <c r="G22" i="6"/>
  <c r="E22" i="6"/>
  <c r="Y19" i="6"/>
  <c r="W19" i="6"/>
  <c r="T19" i="6"/>
  <c r="R19" i="6"/>
  <c r="P19" i="6"/>
  <c r="M19" i="6"/>
  <c r="K19" i="6"/>
  <c r="I19" i="6"/>
  <c r="G19" i="6"/>
  <c r="E19" i="6"/>
  <c r="Y16" i="6"/>
  <c r="W16" i="6"/>
  <c r="AA16" i="6" s="1"/>
  <c r="T16" i="6"/>
  <c r="R16" i="6"/>
  <c r="V16" i="6" s="1"/>
  <c r="P16" i="6"/>
  <c r="M16" i="6"/>
  <c r="K16" i="6"/>
  <c r="I16" i="6"/>
  <c r="G16" i="6"/>
  <c r="E16" i="6"/>
  <c r="Y10" i="6"/>
  <c r="W10" i="6"/>
  <c r="T10" i="6"/>
  <c r="R10" i="6"/>
  <c r="P10" i="6"/>
  <c r="V10" i="6" s="1"/>
  <c r="M10" i="6"/>
  <c r="K10" i="6"/>
  <c r="I10" i="6"/>
  <c r="G10" i="6"/>
  <c r="E10" i="6"/>
  <c r="Y5" i="6"/>
  <c r="Y7" i="6" s="1"/>
  <c r="W5" i="6"/>
  <c r="AA5" i="6" s="1"/>
  <c r="T5" i="6"/>
  <c r="T7" i="6" s="1"/>
  <c r="R5" i="6"/>
  <c r="R7" i="6" s="1"/>
  <c r="P5" i="6"/>
  <c r="P7" i="6" s="1"/>
  <c r="M5" i="6"/>
  <c r="M7" i="6" s="1"/>
  <c r="K5" i="6"/>
  <c r="K7" i="6" s="1"/>
  <c r="I5" i="6"/>
  <c r="I7" i="6" s="1"/>
  <c r="G5" i="6"/>
  <c r="G7" i="6" s="1"/>
  <c r="E5" i="6"/>
  <c r="E7" i="6" s="1"/>
  <c r="AB8" i="6"/>
  <c r="AB12" i="6"/>
  <c r="AB13" i="6"/>
  <c r="AB17" i="6"/>
  <c r="AB18" i="6"/>
  <c r="AA3" i="6"/>
  <c r="AA4" i="6"/>
  <c r="AA6" i="6"/>
  <c r="AA8" i="6"/>
  <c r="AA9" i="6"/>
  <c r="AA11" i="6"/>
  <c r="AA12" i="6"/>
  <c r="AA13" i="6"/>
  <c r="AA14" i="6"/>
  <c r="AA15" i="6"/>
  <c r="AA17" i="6"/>
  <c r="AA18" i="6"/>
  <c r="AA19" i="6"/>
  <c r="AA20" i="6"/>
  <c r="AA21" i="6"/>
  <c r="AA23" i="6"/>
  <c r="AB23" i="6" s="1"/>
  <c r="V3" i="6"/>
  <c r="V4" i="6"/>
  <c r="V6" i="6"/>
  <c r="AB6" i="6" s="1"/>
  <c r="V8" i="6"/>
  <c r="V9" i="6"/>
  <c r="V11" i="6"/>
  <c r="V12" i="6"/>
  <c r="V13" i="6"/>
  <c r="V14" i="6"/>
  <c r="V15" i="6"/>
  <c r="V17" i="6"/>
  <c r="V18" i="6"/>
  <c r="V20" i="6"/>
  <c r="V21" i="6"/>
  <c r="V23" i="6"/>
  <c r="O3" i="6"/>
  <c r="O4" i="6"/>
  <c r="AB4" i="6" s="1"/>
  <c r="O6" i="6"/>
  <c r="O8" i="6"/>
  <c r="O9" i="6"/>
  <c r="AB9" i="6" s="1"/>
  <c r="O11" i="6"/>
  <c r="AB11" i="6" s="1"/>
  <c r="O12" i="6"/>
  <c r="O13" i="6"/>
  <c r="O14" i="6"/>
  <c r="AB14" i="6" s="1"/>
  <c r="O15" i="6"/>
  <c r="AB15" i="6" s="1"/>
  <c r="O17" i="6"/>
  <c r="O18" i="6"/>
  <c r="O20" i="6"/>
  <c r="AB20" i="6" s="1"/>
  <c r="O21" i="6"/>
  <c r="AB21" i="6" s="1"/>
  <c r="O23" i="6"/>
  <c r="V7" i="6" l="1"/>
  <c r="AB3" i="6"/>
  <c r="O10" i="6"/>
  <c r="V5" i="6"/>
  <c r="W7" i="6"/>
  <c r="AA7" i="6" s="1"/>
  <c r="O22" i="6"/>
  <c r="AA10" i="6"/>
  <c r="AA22" i="6"/>
  <c r="AB22" i="6" s="1"/>
  <c r="V19" i="6"/>
  <c r="O19" i="6"/>
  <c r="O16" i="6"/>
  <c r="AB16" i="6" s="1"/>
  <c r="AB10" i="6"/>
  <c r="O7" i="6"/>
  <c r="O5" i="6"/>
  <c r="AB7" i="6" l="1"/>
  <c r="AB5" i="6"/>
  <c r="AB19" i="6"/>
  <c r="V25" i="5" l="1"/>
  <c r="T25" i="5"/>
  <c r="Q25" i="5"/>
  <c r="S25" i="5" s="1"/>
  <c r="O25" i="5"/>
  <c r="M25" i="5"/>
  <c r="J25" i="5"/>
  <c r="H25" i="5"/>
  <c r="L25" i="5" s="1"/>
  <c r="F25" i="5"/>
  <c r="V21" i="5"/>
  <c r="V22" i="5" s="1"/>
  <c r="T21" i="5"/>
  <c r="T22" i="5" s="1"/>
  <c r="X22" i="5" s="1"/>
  <c r="Q21" i="5"/>
  <c r="S21" i="5" s="1"/>
  <c r="O21" i="5"/>
  <c r="O22" i="5" s="1"/>
  <c r="M21" i="5"/>
  <c r="M22" i="5" s="1"/>
  <c r="J21" i="5"/>
  <c r="J22" i="5" s="1"/>
  <c r="H21" i="5"/>
  <c r="L21" i="5" s="1"/>
  <c r="F21" i="5"/>
  <c r="F22" i="5" s="1"/>
  <c r="V16" i="5"/>
  <c r="T16" i="5"/>
  <c r="X16" i="5" s="1"/>
  <c r="Q16" i="5"/>
  <c r="S16" i="5" s="1"/>
  <c r="O16" i="5"/>
  <c r="M16" i="5"/>
  <c r="J16" i="5"/>
  <c r="H16" i="5"/>
  <c r="L16" i="5" s="1"/>
  <c r="Y16" i="5" s="1"/>
  <c r="F16" i="5"/>
  <c r="V11" i="5"/>
  <c r="T11" i="5"/>
  <c r="X11" i="5" s="1"/>
  <c r="Q11" i="5"/>
  <c r="O11" i="5"/>
  <c r="M11" i="5"/>
  <c r="J11" i="5"/>
  <c r="H11" i="5"/>
  <c r="F11" i="5"/>
  <c r="Y19" i="5"/>
  <c r="X3" i="5"/>
  <c r="X4" i="5"/>
  <c r="X5" i="5"/>
  <c r="X6" i="5"/>
  <c r="X7" i="5"/>
  <c r="X8" i="5"/>
  <c r="X9" i="5"/>
  <c r="X10" i="5"/>
  <c r="X12" i="5"/>
  <c r="X13" i="5"/>
  <c r="X14" i="5"/>
  <c r="X15" i="5"/>
  <c r="X17" i="5"/>
  <c r="X18" i="5"/>
  <c r="X19" i="5"/>
  <c r="X20" i="5"/>
  <c r="X21" i="5"/>
  <c r="X23" i="5"/>
  <c r="X24" i="5"/>
  <c r="X25" i="5"/>
  <c r="X26" i="5"/>
  <c r="S3" i="5"/>
  <c r="S4" i="5"/>
  <c r="S5" i="5"/>
  <c r="S6" i="5"/>
  <c r="S7" i="5"/>
  <c r="S8" i="5"/>
  <c r="S9" i="5"/>
  <c r="S10" i="5"/>
  <c r="S12" i="5"/>
  <c r="S13" i="5"/>
  <c r="S14" i="5"/>
  <c r="S15" i="5"/>
  <c r="S17" i="5"/>
  <c r="S18" i="5"/>
  <c r="S19" i="5"/>
  <c r="S20" i="5"/>
  <c r="S23" i="5"/>
  <c r="S24" i="5"/>
  <c r="S26" i="5"/>
  <c r="L3" i="5"/>
  <c r="Y3" i="5" s="1"/>
  <c r="L4" i="5"/>
  <c r="Y4" i="5" s="1"/>
  <c r="L5" i="5"/>
  <c r="Y5" i="5" s="1"/>
  <c r="L6" i="5"/>
  <c r="Y6" i="5" s="1"/>
  <c r="L7" i="5"/>
  <c r="Y7" i="5" s="1"/>
  <c r="L8" i="5"/>
  <c r="Y8" i="5" s="1"/>
  <c r="L9" i="5"/>
  <c r="Y9" i="5" s="1"/>
  <c r="L10" i="5"/>
  <c r="L12" i="5"/>
  <c r="L13" i="5"/>
  <c r="Y13" i="5" s="1"/>
  <c r="L14" i="5"/>
  <c r="Y14" i="5" s="1"/>
  <c r="L15" i="5"/>
  <c r="Y15" i="5" s="1"/>
  <c r="L17" i="5"/>
  <c r="Y17" i="5" s="1"/>
  <c r="L18" i="5"/>
  <c r="Y18" i="5" s="1"/>
  <c r="L19" i="5"/>
  <c r="L20" i="5"/>
  <c r="L23" i="5"/>
  <c r="Y23" i="5" s="1"/>
  <c r="L24" i="5"/>
  <c r="Y24" i="5" s="1"/>
  <c r="L26" i="5"/>
  <c r="Y26" i="5" s="1"/>
  <c r="W10" i="4"/>
  <c r="W4" i="4" s="1"/>
  <c r="Y4" i="4" s="1"/>
  <c r="U10" i="4"/>
  <c r="R10" i="4"/>
  <c r="P10" i="4"/>
  <c r="N10" i="4"/>
  <c r="N4" i="4" s="1"/>
  <c r="T4" i="4" s="1"/>
  <c r="K10" i="4"/>
  <c r="I10" i="4"/>
  <c r="G10" i="4"/>
  <c r="W3" i="4"/>
  <c r="Y3" i="4" s="1"/>
  <c r="U3" i="4"/>
  <c r="R3" i="4"/>
  <c r="P3" i="4"/>
  <c r="N3" i="4"/>
  <c r="T3" i="4" s="1"/>
  <c r="U4" i="4"/>
  <c r="R4" i="4"/>
  <c r="P4" i="4"/>
  <c r="K4" i="4"/>
  <c r="I4" i="4"/>
  <c r="G4" i="4"/>
  <c r="M4" i="4" s="1"/>
  <c r="Y5" i="4"/>
  <c r="Y6" i="4"/>
  <c r="Y7" i="4"/>
  <c r="Y8" i="4"/>
  <c r="Y9" i="4"/>
  <c r="Y10" i="4"/>
  <c r="Y11" i="4"/>
  <c r="Y12" i="4"/>
  <c r="Y13" i="4"/>
  <c r="Y14" i="4"/>
  <c r="Y15" i="4"/>
  <c r="Y16" i="4"/>
  <c r="T5" i="4"/>
  <c r="T6" i="4"/>
  <c r="T7" i="4"/>
  <c r="T8" i="4"/>
  <c r="T9" i="4"/>
  <c r="T11" i="4"/>
  <c r="T12" i="4"/>
  <c r="T13" i="4"/>
  <c r="T14" i="4"/>
  <c r="T15" i="4"/>
  <c r="T16" i="4"/>
  <c r="M5" i="4"/>
  <c r="M6" i="4"/>
  <c r="M7" i="4"/>
  <c r="M8" i="4"/>
  <c r="M9" i="4"/>
  <c r="M10" i="4"/>
  <c r="M11" i="4"/>
  <c r="M12" i="4"/>
  <c r="M13" i="4"/>
  <c r="M14" i="4"/>
  <c r="M15" i="4"/>
  <c r="M16" i="4"/>
  <c r="K3" i="4"/>
  <c r="I3" i="4"/>
  <c r="G3" i="4"/>
  <c r="M3" i="4" s="1"/>
  <c r="G30" i="3"/>
  <c r="W30" i="3"/>
  <c r="U30" i="3"/>
  <c r="R30" i="3"/>
  <c r="P30" i="3"/>
  <c r="N30" i="3"/>
  <c r="K30" i="3"/>
  <c r="I30" i="3"/>
  <c r="W29" i="3"/>
  <c r="U29" i="3"/>
  <c r="R29" i="3"/>
  <c r="T29" i="3" s="1"/>
  <c r="P29" i="3"/>
  <c r="N29" i="3"/>
  <c r="K29" i="3"/>
  <c r="I29" i="3"/>
  <c r="M29" i="3" s="1"/>
  <c r="Z29" i="3" s="1"/>
  <c r="G29" i="3"/>
  <c r="W28" i="3"/>
  <c r="U28" i="3"/>
  <c r="R28" i="3"/>
  <c r="P28" i="3"/>
  <c r="N28" i="3"/>
  <c r="K28" i="3"/>
  <c r="I28" i="3"/>
  <c r="M28" i="3" s="1"/>
  <c r="Z28" i="3" s="1"/>
  <c r="G28" i="3"/>
  <c r="W25" i="3"/>
  <c r="U25" i="3"/>
  <c r="R25" i="3"/>
  <c r="P25" i="3"/>
  <c r="N25" i="3"/>
  <c r="K25" i="3"/>
  <c r="I25" i="3"/>
  <c r="I31" i="3" s="1"/>
  <c r="I4" i="3" s="1"/>
  <c r="G25" i="3"/>
  <c r="W22" i="3"/>
  <c r="U22" i="3"/>
  <c r="R22" i="3"/>
  <c r="R31" i="3" s="1"/>
  <c r="R4" i="3" s="1"/>
  <c r="N22" i="3"/>
  <c r="K22" i="3"/>
  <c r="I22" i="3"/>
  <c r="G22" i="3"/>
  <c r="W19" i="3"/>
  <c r="W31" i="3" s="1"/>
  <c r="W4" i="3" s="1"/>
  <c r="U19" i="3"/>
  <c r="U31" i="3" s="1"/>
  <c r="R19" i="3"/>
  <c r="P19" i="3"/>
  <c r="P31" i="3" s="1"/>
  <c r="P4" i="3" s="1"/>
  <c r="N19" i="3"/>
  <c r="N31" i="3" s="1"/>
  <c r="K19" i="3"/>
  <c r="K31" i="3" s="1"/>
  <c r="K4" i="3" s="1"/>
  <c r="I19" i="3"/>
  <c r="G19" i="3"/>
  <c r="G31" i="3" s="1"/>
  <c r="U16" i="3"/>
  <c r="P16" i="3"/>
  <c r="K16" i="3"/>
  <c r="W12" i="3"/>
  <c r="U12" i="3"/>
  <c r="R12" i="3"/>
  <c r="P12" i="3"/>
  <c r="N12" i="3"/>
  <c r="K12" i="3"/>
  <c r="I12" i="3"/>
  <c r="G12" i="3"/>
  <c r="W7" i="3"/>
  <c r="W16" i="3" s="1"/>
  <c r="U7" i="3"/>
  <c r="R7" i="3"/>
  <c r="R16" i="3" s="1"/>
  <c r="P7" i="3"/>
  <c r="N7" i="3"/>
  <c r="N16" i="3" s="1"/>
  <c r="K7" i="3"/>
  <c r="I7" i="3"/>
  <c r="I16" i="3" s="1"/>
  <c r="G7" i="3"/>
  <c r="G16" i="3" s="1"/>
  <c r="W3" i="3"/>
  <c r="U3" i="3"/>
  <c r="R3" i="3"/>
  <c r="P3" i="3"/>
  <c r="N3" i="3"/>
  <c r="K3" i="3"/>
  <c r="I3" i="3"/>
  <c r="Y23" i="3"/>
  <c r="Y27" i="3"/>
  <c r="Y28" i="3"/>
  <c r="Y29" i="3"/>
  <c r="Y30" i="3"/>
  <c r="T23" i="3"/>
  <c r="T27" i="3"/>
  <c r="T28" i="3"/>
  <c r="T30" i="3"/>
  <c r="M23" i="3"/>
  <c r="Z23" i="3" s="1"/>
  <c r="M27" i="3"/>
  <c r="Z27" i="3" s="1"/>
  <c r="M30" i="3"/>
  <c r="Z30" i="3" s="1"/>
  <c r="L11" i="5" l="1"/>
  <c r="G3" i="3"/>
  <c r="Y21" i="5"/>
  <c r="S11" i="5"/>
  <c r="Y12" i="5"/>
  <c r="Y20" i="5"/>
  <c r="Y10" i="5"/>
  <c r="L22" i="5"/>
  <c r="Y25" i="5"/>
  <c r="H22" i="5"/>
  <c r="Q22" i="5"/>
  <c r="S22" i="5" s="1"/>
  <c r="Z4" i="4"/>
  <c r="T10" i="4"/>
  <c r="M31" i="3"/>
  <c r="G4" i="3"/>
  <c r="U4" i="3"/>
  <c r="Y31" i="3"/>
  <c r="N4" i="3"/>
  <c r="T31" i="3"/>
  <c r="Z16" i="4"/>
  <c r="Z15" i="4"/>
  <c r="Z14" i="4"/>
  <c r="Z13" i="4"/>
  <c r="Z12" i="4"/>
  <c r="Z11" i="4"/>
  <c r="Z10" i="4"/>
  <c r="Z9" i="4"/>
  <c r="Z8" i="4"/>
  <c r="Z7" i="4"/>
  <c r="Z6" i="4"/>
  <c r="Z5" i="4"/>
  <c r="Z3" i="4"/>
  <c r="Y11" i="5" l="1"/>
  <c r="Y22" i="5"/>
  <c r="Z31" i="3"/>
  <c r="Y24" i="3"/>
  <c r="Y25" i="3"/>
  <c r="Y26" i="3"/>
  <c r="T24" i="3"/>
  <c r="T25" i="3"/>
  <c r="T26" i="3"/>
  <c r="M24" i="3"/>
  <c r="Z24" i="3" s="1"/>
  <c r="M25" i="3"/>
  <c r="Z25" i="3" s="1"/>
  <c r="M26" i="3"/>
  <c r="Z26" i="3" l="1"/>
  <c r="Y22" i="3"/>
  <c r="Y21" i="3"/>
  <c r="Y19" i="3"/>
  <c r="Y20" i="3"/>
  <c r="T22" i="3"/>
  <c r="T21" i="3"/>
  <c r="T19" i="3"/>
  <c r="T20" i="3"/>
  <c r="M22" i="3"/>
  <c r="Z22" i="3" s="1"/>
  <c r="M21" i="3"/>
  <c r="Z21" i="3" s="1"/>
  <c r="M19" i="3"/>
  <c r="Z19" i="3" s="1"/>
  <c r="M20" i="3"/>
  <c r="Z20" i="3" s="1"/>
  <c r="Y16" i="3" l="1"/>
  <c r="Y15" i="3"/>
  <c r="Y17" i="3"/>
  <c r="Y18" i="3"/>
  <c r="T16" i="3"/>
  <c r="T15" i="3"/>
  <c r="T17" i="3"/>
  <c r="T18" i="3"/>
  <c r="M16" i="3"/>
  <c r="Z16" i="3" s="1"/>
  <c r="M15" i="3"/>
  <c r="Z15" i="3" s="1"/>
  <c r="M17" i="3"/>
  <c r="Z17" i="3" s="1"/>
  <c r="M18" i="3"/>
  <c r="Z18" i="3" s="1"/>
  <c r="Y14" i="3" l="1"/>
  <c r="Y13" i="3"/>
  <c r="Y11" i="3"/>
  <c r="Y12" i="3"/>
  <c r="T14" i="3"/>
  <c r="T13" i="3"/>
  <c r="T11" i="3"/>
  <c r="T12" i="3"/>
  <c r="M14" i="3"/>
  <c r="Z14" i="3" s="1"/>
  <c r="M13" i="3"/>
  <c r="M11" i="3"/>
  <c r="Z11" i="3" s="1"/>
  <c r="M12" i="3"/>
  <c r="Z12" i="3" s="1"/>
  <c r="Z13" i="3" l="1"/>
  <c r="Y4" i="3"/>
  <c r="Y8" i="3"/>
  <c r="Y3" i="3"/>
  <c r="Y7" i="3"/>
  <c r="Y5" i="3"/>
  <c r="Y9" i="3"/>
  <c r="Y6" i="3"/>
  <c r="Y10" i="3"/>
  <c r="T4" i="3"/>
  <c r="T8" i="3"/>
  <c r="T3" i="3"/>
  <c r="T7" i="3"/>
  <c r="T5" i="3"/>
  <c r="T9" i="3"/>
  <c r="T6" i="3"/>
  <c r="T10" i="3"/>
  <c r="M4" i="3"/>
  <c r="M8" i="3"/>
  <c r="Z8" i="3" s="1"/>
  <c r="M3" i="3"/>
  <c r="Z3" i="3" s="1"/>
  <c r="M7" i="3"/>
  <c r="Z7" i="3" s="1"/>
  <c r="M5" i="3"/>
  <c r="Z5" i="3" s="1"/>
  <c r="M9" i="3"/>
  <c r="Z9" i="3" s="1"/>
  <c r="M6" i="3"/>
  <c r="Z6" i="3" s="1"/>
  <c r="M10" i="3"/>
  <c r="Z10" i="3" s="1"/>
  <c r="Z4" i="3" l="1"/>
  <c r="V31" i="2"/>
  <c r="V29" i="2"/>
  <c r="X29" i="2" s="1"/>
  <c r="T29" i="2"/>
  <c r="Q29" i="2"/>
  <c r="O29" i="2"/>
  <c r="M29" i="2"/>
  <c r="J29" i="2"/>
  <c r="H29" i="2"/>
  <c r="F29" i="2"/>
  <c r="V25" i="2"/>
  <c r="X25" i="2" s="1"/>
  <c r="T25" i="2"/>
  <c r="Q25" i="2"/>
  <c r="O25" i="2"/>
  <c r="M25" i="2"/>
  <c r="J25" i="2"/>
  <c r="H25" i="2"/>
  <c r="F25" i="2"/>
  <c r="V22" i="2"/>
  <c r="X22" i="2" s="1"/>
  <c r="T22" i="2"/>
  <c r="Q22" i="2"/>
  <c r="O22" i="2"/>
  <c r="M22" i="2"/>
  <c r="J22" i="2"/>
  <c r="H22" i="2"/>
  <c r="F22" i="2"/>
  <c r="V19" i="2"/>
  <c r="T19" i="2"/>
  <c r="Q19" i="2"/>
  <c r="O19" i="2"/>
  <c r="M19" i="2"/>
  <c r="S19" i="2" s="1"/>
  <c r="J19" i="2"/>
  <c r="H19" i="2"/>
  <c r="F19" i="2"/>
  <c r="L19" i="2" s="1"/>
  <c r="O16" i="2"/>
  <c r="Q16" i="2"/>
  <c r="V15" i="2"/>
  <c r="T15" i="2"/>
  <c r="T31" i="2" s="1"/>
  <c r="X31" i="2" s="1"/>
  <c r="Q15" i="2"/>
  <c r="Q31" i="2" s="1"/>
  <c r="O15" i="2"/>
  <c r="O31" i="2" s="1"/>
  <c r="S15" i="2"/>
  <c r="J15" i="2"/>
  <c r="J31" i="2" s="1"/>
  <c r="H15" i="2"/>
  <c r="H31" i="2" s="1"/>
  <c r="F15" i="2"/>
  <c r="F31" i="2" s="1"/>
  <c r="L31" i="2" s="1"/>
  <c r="V14" i="2"/>
  <c r="V16" i="2" s="1"/>
  <c r="T14" i="2"/>
  <c r="T30" i="2" s="1"/>
  <c r="Q14" i="2"/>
  <c r="Q30" i="2" s="1"/>
  <c r="O14" i="2"/>
  <c r="O30" i="2" s="1"/>
  <c r="M14" i="2"/>
  <c r="M30" i="2" s="1"/>
  <c r="S30" i="2" s="1"/>
  <c r="J14" i="2"/>
  <c r="J30" i="2" s="1"/>
  <c r="H14" i="2"/>
  <c r="H30" i="2" s="1"/>
  <c r="F14" i="2"/>
  <c r="F30" i="2" s="1"/>
  <c r="L30" i="2" s="1"/>
  <c r="Y30" i="2" s="1"/>
  <c r="V13" i="2"/>
  <c r="X13" i="2" s="1"/>
  <c r="T13" i="2"/>
  <c r="Q13" i="2"/>
  <c r="O13" i="2"/>
  <c r="M13" i="2"/>
  <c r="J13" i="2"/>
  <c r="H13" i="2"/>
  <c r="F13" i="2"/>
  <c r="V10" i="2"/>
  <c r="X10" i="2" s="1"/>
  <c r="T10" i="2"/>
  <c r="Q10" i="2"/>
  <c r="O10" i="2"/>
  <c r="M10" i="2"/>
  <c r="J10" i="2"/>
  <c r="H10" i="2"/>
  <c r="F10" i="2"/>
  <c r="X6" i="2"/>
  <c r="X8" i="2"/>
  <c r="X9" i="2"/>
  <c r="X11" i="2"/>
  <c r="X12" i="2"/>
  <c r="X15" i="2"/>
  <c r="X17" i="2"/>
  <c r="X18" i="2"/>
  <c r="X19" i="2"/>
  <c r="X20" i="2"/>
  <c r="X21" i="2"/>
  <c r="X23" i="2"/>
  <c r="X24" i="2"/>
  <c r="X26" i="2"/>
  <c r="X27" i="2"/>
  <c r="X28" i="2"/>
  <c r="X4" i="2"/>
  <c r="X5" i="2"/>
  <c r="X3" i="2"/>
  <c r="Y3" i="2" s="1"/>
  <c r="V7" i="2"/>
  <c r="T7" i="2"/>
  <c r="X7" i="2" s="1"/>
  <c r="Q7" i="2"/>
  <c r="O7" i="2"/>
  <c r="S7" i="2"/>
  <c r="S6" i="2"/>
  <c r="S8" i="2"/>
  <c r="S9" i="2"/>
  <c r="S10" i="2"/>
  <c r="S11" i="2"/>
  <c r="S12" i="2"/>
  <c r="S13" i="2"/>
  <c r="S14" i="2"/>
  <c r="S17" i="2"/>
  <c r="S18" i="2"/>
  <c r="S20" i="2"/>
  <c r="S21" i="2"/>
  <c r="S22" i="2"/>
  <c r="S23" i="2"/>
  <c r="S24" i="2"/>
  <c r="S25" i="2"/>
  <c r="S26" i="2"/>
  <c r="S27" i="2"/>
  <c r="S28" i="2"/>
  <c r="S29" i="2"/>
  <c r="S4" i="2"/>
  <c r="S5" i="2"/>
  <c r="S3" i="2"/>
  <c r="L7" i="2"/>
  <c r="Y7" i="2" s="1"/>
  <c r="L6" i="2"/>
  <c r="L8" i="2"/>
  <c r="L9" i="2"/>
  <c r="L10" i="2"/>
  <c r="L11" i="2"/>
  <c r="L12" i="2"/>
  <c r="L13" i="2"/>
  <c r="L14" i="2"/>
  <c r="L15" i="2"/>
  <c r="L17" i="2"/>
  <c r="L18" i="2"/>
  <c r="L20" i="2"/>
  <c r="L21" i="2"/>
  <c r="L22" i="2"/>
  <c r="L23" i="2"/>
  <c r="L24" i="2"/>
  <c r="L25" i="2"/>
  <c r="L26" i="2"/>
  <c r="L27" i="2"/>
  <c r="L28" i="2"/>
  <c r="L29" i="2"/>
  <c r="L4" i="2"/>
  <c r="L5" i="2"/>
  <c r="Y5" i="2" s="1"/>
  <c r="C13" i="2"/>
  <c r="C12" i="2"/>
  <c r="C10" i="2"/>
  <c r="C9" i="2"/>
  <c r="M16" i="2" l="1"/>
  <c r="S16" i="2" s="1"/>
  <c r="M31" i="2"/>
  <c r="S31" i="2" s="1"/>
  <c r="X14" i="2"/>
  <c r="F16" i="2"/>
  <c r="V30" i="2"/>
  <c r="X30" i="2" s="1"/>
  <c r="H16" i="2"/>
  <c r="T16" i="2"/>
  <c r="X16" i="2" s="1"/>
  <c r="J16" i="2"/>
  <c r="L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E.J. van Steenbergen</author>
  </authors>
  <commentList>
    <comment ref="T2" authorId="0" shapeId="0" xr:uid="{066683D9-2147-4A87-AB3F-641B6BD4F891}">
      <text>
        <r>
          <rPr>
            <sz val="9"/>
            <color indexed="81"/>
            <rFont val="Tahoma"/>
            <family val="2"/>
          </rPr>
          <t xml:space="preserve">Het totaal aan beheers- en personeelskosten van de verzekeringsmaatschappij d.i. inclusief acquisitiekosten, herverzekeringskosten en solvabiliteitskosten maar  </t>
        </r>
        <r>
          <rPr>
            <b/>
            <sz val="9"/>
            <color indexed="81"/>
            <rFont val="Tahoma"/>
            <family val="2"/>
          </rPr>
          <t>exclusief</t>
        </r>
        <r>
          <rPr>
            <sz val="9"/>
            <color indexed="81"/>
            <rFont val="Tahoma"/>
            <family val="2"/>
          </rPr>
          <t xml:space="preserve"> schadebehandelingskosten.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E.J. van Steenbergen</author>
  </authors>
  <commentList>
    <comment ref="U2" authorId="0" shapeId="0" xr:uid="{FEAA1057-54A2-479E-871D-67524171FDF3}">
      <text>
        <r>
          <rPr>
            <sz val="9"/>
            <color indexed="81"/>
            <rFont val="Tahoma"/>
            <family val="2"/>
          </rPr>
          <t xml:space="preserve">Het totaal aan beheers- en personeelskosten van de verzekeringsmaatschappij d.i. inclusief acquisitiekosten, herverzekeringskosten en solvabiliteitskosten maar  </t>
        </r>
        <r>
          <rPr>
            <b/>
            <sz val="9"/>
            <color indexed="81"/>
            <rFont val="Tahoma"/>
            <family val="2"/>
          </rPr>
          <t>exclusief</t>
        </r>
        <r>
          <rPr>
            <sz val="9"/>
            <color indexed="81"/>
            <rFont val="Tahoma"/>
            <family val="2"/>
          </rPr>
          <t xml:space="preserve"> schadebehandelingskosten.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E.J. van Steenbergen</author>
  </authors>
  <commentList>
    <comment ref="U2" authorId="0" shapeId="0" xr:uid="{BCC3B3F9-4F0B-45C7-9858-310E94F58FF5}">
      <text>
        <r>
          <rPr>
            <sz val="9"/>
            <color indexed="81"/>
            <rFont val="Tahoma"/>
            <family val="2"/>
          </rPr>
          <t xml:space="preserve">Het totaal aan beheers- en personeelskosten van de verzekeringsmaatschappij d.i. inclusief acquisitiekosten, herverzekeringskosten en solvabiliteitskosten maar  </t>
        </r>
        <r>
          <rPr>
            <b/>
            <sz val="9"/>
            <color indexed="81"/>
            <rFont val="Tahoma"/>
            <family val="2"/>
          </rPr>
          <t>exclusief</t>
        </r>
        <r>
          <rPr>
            <sz val="9"/>
            <color indexed="81"/>
            <rFont val="Tahoma"/>
            <family val="2"/>
          </rPr>
          <t xml:space="preserve"> schadebehandelingskosten.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E.J. van Steenbergen</author>
  </authors>
  <commentList>
    <comment ref="T2" authorId="0" shapeId="0" xr:uid="{90ADCB7B-A9DE-4EA9-8064-F0634FE4CE99}">
      <text>
        <r>
          <rPr>
            <sz val="9"/>
            <color indexed="81"/>
            <rFont val="Tahoma"/>
            <family val="2"/>
          </rPr>
          <t xml:space="preserve">Het totaal aan beheers- en personeelskosten van de verzekeringsmaatschappij d.i. inclusief acquisitiekosten, herverzekeringskosten en solvabiliteitskosten maar  </t>
        </r>
        <r>
          <rPr>
            <b/>
            <sz val="9"/>
            <color indexed="81"/>
            <rFont val="Tahoma"/>
            <family val="2"/>
          </rPr>
          <t>exclusief</t>
        </r>
        <r>
          <rPr>
            <sz val="9"/>
            <color indexed="81"/>
            <rFont val="Tahoma"/>
            <family val="2"/>
          </rPr>
          <t xml:space="preserve"> schadebehandelingskosten.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E.J. van Steenbergen</author>
  </authors>
  <commentList>
    <comment ref="W2" authorId="0" shapeId="0" xr:uid="{BD03A7D9-40CF-4651-9EBD-89B540C99F9F}">
      <text>
        <r>
          <rPr>
            <sz val="9"/>
            <color indexed="81"/>
            <rFont val="Tahoma"/>
            <family val="2"/>
          </rPr>
          <t xml:space="preserve">Het totaal aan beheers- en personeelskosten van de verzekeringsmaatschappij d.i. inclusief acquisitiekosten, herverzekeringskosten en solvabiliteitskosten maar  </t>
        </r>
        <r>
          <rPr>
            <b/>
            <sz val="9"/>
            <color indexed="81"/>
            <rFont val="Tahoma"/>
            <family val="2"/>
          </rPr>
          <t>exclusief</t>
        </r>
        <r>
          <rPr>
            <sz val="9"/>
            <color indexed="81"/>
            <rFont val="Tahoma"/>
            <family val="2"/>
          </rPr>
          <t xml:space="preserve"> schadebehandelingskosten.
</t>
        </r>
      </text>
    </comment>
  </commentList>
</comments>
</file>

<file path=xl/sharedStrings.xml><?xml version="1.0" encoding="utf-8"?>
<sst xmlns="http://schemas.openxmlformats.org/spreadsheetml/2006/main" count="1450" uniqueCount="135">
  <si>
    <t>Branche</t>
  </si>
  <si>
    <t>Productgroep</t>
  </si>
  <si>
    <t>Product</t>
  </si>
  <si>
    <t>Productdetail</t>
  </si>
  <si>
    <t>Motor</t>
  </si>
  <si>
    <t>Personenauto</t>
  </si>
  <si>
    <t>WA</t>
  </si>
  <si>
    <t>Brand</t>
  </si>
  <si>
    <t>Technische</t>
  </si>
  <si>
    <t>woning</t>
  </si>
  <si>
    <t>opstal (incl. glas)</t>
  </si>
  <si>
    <t>inboedel (incl. glas)</t>
  </si>
  <si>
    <t>bedrijven (industriële en commerciële risico's incl. glas)</t>
  </si>
  <si>
    <t>provinciaal</t>
  </si>
  <si>
    <t>beurs</t>
  </si>
  <si>
    <t>CAR/montage</t>
  </si>
  <si>
    <t>Transport</t>
  </si>
  <si>
    <t>particulier</t>
  </si>
  <si>
    <t>zakelijk</t>
  </si>
  <si>
    <t>Aanbouw</t>
  </si>
  <si>
    <t xml:space="preserve">Vervoerde goederen </t>
  </si>
  <si>
    <t>Binnenvaart  casco</t>
  </si>
  <si>
    <t>casco</t>
  </si>
  <si>
    <t>Overige</t>
  </si>
  <si>
    <t>Aansprakelijkheid</t>
  </si>
  <si>
    <t>Rechtsbijstand</t>
  </si>
  <si>
    <t>Reis</t>
  </si>
  <si>
    <t>Krediet en borgtocht</t>
  </si>
  <si>
    <t>Diverse geldelijke verliezen</t>
  </si>
  <si>
    <t>particulieren</t>
  </si>
  <si>
    <t>bedrijven</t>
  </si>
  <si>
    <t>garages</t>
  </si>
  <si>
    <t>landbouw</t>
  </si>
  <si>
    <t xml:space="preserve">beroepsaan-sprakelijkheid </t>
  </si>
  <si>
    <t xml:space="preserve">bestuurders en commissarissen </t>
  </si>
  <si>
    <t>gezins</t>
  </si>
  <si>
    <t>bedrijfs</t>
  </si>
  <si>
    <t>motor en verkeer</t>
  </si>
  <si>
    <t>overige rechts-bijstandvormen</t>
  </si>
  <si>
    <t>doorlopende (excl. annulerings)</t>
  </si>
  <si>
    <t>aflopende (excl. annulerings)</t>
  </si>
  <si>
    <t>overige</t>
  </si>
  <si>
    <t>overige (annulerings- en hulpverzekeringen)</t>
  </si>
  <si>
    <t>krediet</t>
  </si>
  <si>
    <t>borgtocht</t>
  </si>
  <si>
    <t>annulering</t>
  </si>
  <si>
    <t>hulpverzekering</t>
  </si>
  <si>
    <t>Inkomen</t>
  </si>
  <si>
    <t>AOV</t>
  </si>
  <si>
    <t>Ziektewet</t>
  </si>
  <si>
    <t>WAO-gat</t>
  </si>
  <si>
    <t>Pemba</t>
  </si>
  <si>
    <t>WIA</t>
  </si>
  <si>
    <t>Ongevallen</t>
  </si>
  <si>
    <t>restproducten Inkomen</t>
  </si>
  <si>
    <t>zelfstandigen</t>
  </si>
  <si>
    <t>conventioneel</t>
  </si>
  <si>
    <t>stop-loss</t>
  </si>
  <si>
    <t>aanvullend</t>
  </si>
  <si>
    <t>excedent</t>
  </si>
  <si>
    <t>persoonlijke</t>
  </si>
  <si>
    <t>inzittenden</t>
  </si>
  <si>
    <t>restproducten Ongevallen</t>
  </si>
  <si>
    <t>individueel</t>
  </si>
  <si>
    <t>collectief</t>
  </si>
  <si>
    <t>Bedrijfsauto</t>
  </si>
  <si>
    <t>Motorfiets</t>
  </si>
  <si>
    <t>Bromfiets</t>
  </si>
  <si>
    <t>Ongekentekend</t>
  </si>
  <si>
    <t>Caravan</t>
  </si>
  <si>
    <t>Vrachtauto</t>
  </si>
  <si>
    <t>Bestelauto</t>
  </si>
  <si>
    <t>Particulier/Zakelijk</t>
  </si>
  <si>
    <t>geboekte premie bruto</t>
  </si>
  <si>
    <t>verdiende premie bruto</t>
  </si>
  <si>
    <t>betaalde schade bruto</t>
  </si>
  <si>
    <t>schadevoorziening primo bruto</t>
  </si>
  <si>
    <t>schadevoorziening ultimo bruto</t>
  </si>
  <si>
    <t>geleden schade bruto</t>
  </si>
  <si>
    <t>+</t>
  </si>
  <si>
    <t>=</t>
  </si>
  <si>
    <t>premie-voorziening primo bruto</t>
  </si>
  <si>
    <t>premie-voorziening ultimo bruto</t>
  </si>
  <si>
    <t>-</t>
  </si>
  <si>
    <t>resultaat voor rente bruto 
(= L -S -X)</t>
  </si>
  <si>
    <t>WA/
Casco</t>
  </si>
  <si>
    <t>(bedrijfs-kosten bruto waarvan) provisie</t>
  </si>
  <si>
    <t>bedrijfs-kosten bruto</t>
  </si>
  <si>
    <t>(bedrijfs-kosten bruto waarvan) kosten</t>
  </si>
  <si>
    <t>kostbaarheden (losse posten)</t>
  </si>
  <si>
    <t>glas losse posten, particulieren</t>
  </si>
  <si>
    <t>agrarische risico's (incl. glas)</t>
  </si>
  <si>
    <t>glas losse posten, bedrijven</t>
  </si>
  <si>
    <t>milieuschadeverzerkeringen</t>
  </si>
  <si>
    <t>electronica</t>
  </si>
  <si>
    <t>machinebreuk incl. bedrijfsschade</t>
  </si>
  <si>
    <t>overige Technische</t>
  </si>
  <si>
    <t>Provinciaal/Beurs</t>
  </si>
  <si>
    <t>resultaat voor rente bruto 
(= M -T -Y)</t>
  </si>
  <si>
    <t>Product-
groep</t>
  </si>
  <si>
    <t>Luchtvaart</t>
  </si>
  <si>
    <t>Vervoerders aansprakelijkheid</t>
  </si>
  <si>
    <t>Zeecasco</t>
  </si>
  <si>
    <t>Onverdeeld</t>
  </si>
  <si>
    <t>visserij</t>
  </si>
  <si>
    <t>Land materieel</t>
  </si>
  <si>
    <t>Product-
detail</t>
  </si>
  <si>
    <t>Particulier/
Zakelijk</t>
  </si>
  <si>
    <t>resultaat voor rente bruto 
(= N -T -Z)</t>
  </si>
  <si>
    <t>Individueel/collectief</t>
  </si>
  <si>
    <t>wiskundige voorziening primo bruto</t>
  </si>
  <si>
    <t>wiskundinge voorziening ultimo bruto</t>
  </si>
  <si>
    <t>resultaat voor rente bruto 
(= O -V -AA)</t>
  </si>
  <si>
    <t>Toelichting</t>
  </si>
  <si>
    <r>
      <t xml:space="preserve">Vergunningnummer
</t>
    </r>
    <r>
      <rPr>
        <i/>
        <sz val="11"/>
        <color theme="1"/>
        <rFont val="Calibri"/>
        <family val="2"/>
        <scheme val="minor"/>
      </rPr>
      <t>Vul hier het 8-cijferig vergunningnummer in</t>
    </r>
  </si>
  <si>
    <r>
      <t xml:space="preserve">Begindatum rapportageperiode
</t>
    </r>
    <r>
      <rPr>
        <i/>
        <sz val="11"/>
        <color theme="1"/>
        <rFont val="Calibri"/>
        <family val="2"/>
        <scheme val="minor"/>
      </rPr>
      <t>Vul hier de eerste kalenderdag van de rapportageperiode in (jjjj-mm-dd)</t>
    </r>
  </si>
  <si>
    <r>
      <t xml:space="preserve">Einddatum rapportageperiode
</t>
    </r>
    <r>
      <rPr>
        <i/>
        <sz val="11"/>
        <color theme="1"/>
        <rFont val="Calibri"/>
        <family val="2"/>
        <scheme val="minor"/>
      </rPr>
      <t>Vul hier de laatste kalenderdag van de rapportageperiode in (jjjj-mm-dd)</t>
    </r>
  </si>
  <si>
    <t>kredietbescherming</t>
  </si>
  <si>
    <t>eigenrisico dragend WGA</t>
  </si>
  <si>
    <t>Branche Motorrijtuigen - N.B.: bedragen in duizendtallen invullen</t>
  </si>
  <si>
    <t>Branche Inkomen - N.B.: bedragen in duizendtallen invullen</t>
  </si>
  <si>
    <t>Branche Overige verzekeringen - N.B.: bedragen in duizendtallen invullen</t>
  </si>
  <si>
    <t>Branche Transport - N.B.: bedragen in duizendtallen invullen</t>
  </si>
  <si>
    <t>Branche Brand - N.B.: bedragen in duizendtallen invullen</t>
  </si>
  <si>
    <r>
      <t>-</t>
    </r>
    <r>
      <rPr>
        <sz val="10"/>
        <color rgb="FF9B71CD"/>
        <rFont val="Arial"/>
        <family val="2"/>
      </rPr>
      <t>2</t>
    </r>
  </si>
  <si>
    <r>
      <t>+</t>
    </r>
    <r>
      <rPr>
        <sz val="10"/>
        <color rgb="FF9B71CD"/>
        <rFont val="Arial"/>
        <family val="2"/>
      </rPr>
      <t>2</t>
    </r>
  </si>
  <si>
    <r>
      <t>=</t>
    </r>
    <r>
      <rPr>
        <sz val="10"/>
        <color rgb="FF9B71CD"/>
        <rFont val="Arial"/>
        <family val="2"/>
      </rPr>
      <t>2</t>
    </r>
  </si>
  <si>
    <r>
      <t>+</t>
    </r>
    <r>
      <rPr>
        <sz val="10"/>
        <color rgb="FF9B71CD"/>
        <rFont val="Arial"/>
        <family val="2"/>
      </rPr>
      <t>3</t>
    </r>
  </si>
  <si>
    <r>
      <t>=</t>
    </r>
    <r>
      <rPr>
        <sz val="10"/>
        <color rgb="FF9B71CD"/>
        <rFont val="Arial"/>
        <family val="2"/>
      </rPr>
      <t>3</t>
    </r>
  </si>
  <si>
    <r>
      <t>+</t>
    </r>
    <r>
      <rPr>
        <sz val="11"/>
        <color rgb="FF9B71CD"/>
        <rFont val="Calibri"/>
        <family val="2"/>
        <scheme val="minor"/>
      </rPr>
      <t>4</t>
    </r>
  </si>
  <si>
    <r>
      <t>-</t>
    </r>
    <r>
      <rPr>
        <sz val="11"/>
        <color rgb="FF9B71CD"/>
        <rFont val="Calibri"/>
        <family val="2"/>
        <scheme val="minor"/>
      </rPr>
      <t>3</t>
    </r>
  </si>
  <si>
    <t>schadevoor-ziening primo bruto</t>
  </si>
  <si>
    <t>Pleziervaartuigen</t>
  </si>
  <si>
    <t>schadevoor-ziening ultimo bruto</t>
  </si>
  <si>
    <t>Algemene informatie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</si>
</sst>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9B71CD"/>
      <name val="Arial"/>
      <family val="2"/>
    </font>
    <font>
      <sz val="11"/>
      <color rgb="FF9B71CD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71CD"/>
        <bgColor indexed="64"/>
      </patternFill>
    </fill>
    <fill>
      <patternFill patternType="solid">
        <fgColor rgb="FFD9CAE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49" fontId="0" fillId="0" borderId="6" xfId="0" applyNumberFormat="1" applyBorder="1"/>
    <xf numFmtId="0" fontId="0" fillId="0" borderId="0" xfId="0" applyAlignment="1">
      <alignment vertical="center"/>
    </xf>
    <xf numFmtId="0" fontId="0" fillId="2" borderId="0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top"/>
    </xf>
    <xf numFmtId="0" fontId="8" fillId="0" borderId="17" xfId="0" applyFont="1" applyBorder="1" applyAlignment="1">
      <alignment wrapText="1"/>
    </xf>
    <xf numFmtId="1" fontId="0" fillId="0" borderId="6" xfId="0" applyNumberFormat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1" fontId="0" fillId="2" borderId="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0" borderId="1" xfId="0" applyNumberFormat="1" applyBorder="1"/>
    <xf numFmtId="49" fontId="0" fillId="2" borderId="6" xfId="0" applyNumberFormat="1" applyFill="1" applyBorder="1"/>
    <xf numFmtId="49" fontId="0" fillId="2" borderId="8" xfId="0" applyNumberFormat="1" applyFill="1" applyBorder="1"/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3" fontId="6" fillId="4" borderId="12" xfId="0" applyNumberFormat="1" applyFont="1" applyFill="1" applyBorder="1" applyAlignment="1">
      <alignment vertical="center" wrapText="1"/>
    </xf>
    <xf numFmtId="0" fontId="6" fillId="4" borderId="13" xfId="0" quotePrefix="1" applyFont="1" applyFill="1" applyBorder="1" applyAlignment="1">
      <alignment vertical="center" wrapText="1"/>
    </xf>
    <xf numFmtId="0" fontId="7" fillId="4" borderId="14" xfId="0" quotePrefix="1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3" fontId="6" fillId="4" borderId="3" xfId="0" applyNumberFormat="1" applyFont="1" applyFill="1" applyBorder="1" applyAlignment="1">
      <alignment vertical="center" wrapText="1"/>
    </xf>
    <xf numFmtId="3" fontId="6" fillId="4" borderId="4" xfId="0" quotePrefix="1" applyNumberFormat="1" applyFont="1" applyFill="1" applyBorder="1" applyAlignment="1">
      <alignment vertical="center" wrapText="1"/>
    </xf>
    <xf numFmtId="0" fontId="6" fillId="4" borderId="4" xfId="0" quotePrefix="1" applyFont="1" applyFill="1" applyBorder="1" applyAlignment="1">
      <alignment vertical="center" wrapText="1"/>
    </xf>
    <xf numFmtId="0" fontId="7" fillId="4" borderId="5" xfId="0" quotePrefix="1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7" fillId="4" borderId="5" xfId="0" quotePrefix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49" fontId="0" fillId="5" borderId="6" xfId="0" applyNumberFormat="1" applyFill="1" applyBorder="1"/>
    <xf numFmtId="1" fontId="0" fillId="5" borderId="6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/>
    <xf numFmtId="49" fontId="0" fillId="5" borderId="0" xfId="0" applyNumberFormat="1" applyFill="1" applyBorder="1"/>
    <xf numFmtId="0" fontId="0" fillId="5" borderId="4" xfId="0" applyFill="1" applyBorder="1"/>
    <xf numFmtId="0" fontId="0" fillId="5" borderId="1" xfId="0" applyFill="1" applyBorder="1"/>
    <xf numFmtId="1" fontId="0" fillId="5" borderId="1" xfId="0" applyNumberFormat="1" applyFill="1" applyBorder="1"/>
    <xf numFmtId="0" fontId="8" fillId="5" borderId="17" xfId="0" applyFont="1" applyFill="1" applyBorder="1" applyAlignment="1">
      <alignment wrapText="1"/>
    </xf>
    <xf numFmtId="0" fontId="8" fillId="5" borderId="17" xfId="0" applyFont="1" applyFill="1" applyBorder="1" applyAlignment="1">
      <alignment vertical="top"/>
    </xf>
    <xf numFmtId="0" fontId="0" fillId="0" borderId="17" xfId="0" applyBorder="1" applyAlignment="1" applyProtection="1">
      <alignment horizontal="left" vertical="top"/>
      <protection locked="0"/>
    </xf>
    <xf numFmtId="164" fontId="0" fillId="5" borderId="17" xfId="0" applyNumberFormat="1" applyFill="1" applyBorder="1" applyAlignment="1" applyProtection="1">
      <alignment horizontal="left" vertical="top"/>
      <protection locked="0"/>
    </xf>
    <xf numFmtId="164" fontId="0" fillId="0" borderId="17" xfId="0" applyNumberFormat="1" applyBorder="1" applyAlignment="1" applyProtection="1">
      <alignment horizontal="left" vertical="top"/>
      <protection locked="0"/>
    </xf>
    <xf numFmtId="1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0" borderId="8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2" fillId="5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Border="1"/>
    <xf numFmtId="49" fontId="0" fillId="2" borderId="0" xfId="0" applyNumberFormat="1" applyFill="1" applyBorder="1"/>
    <xf numFmtId="49" fontId="0" fillId="2" borderId="1" xfId="0" applyNumberFormat="1" applyFill="1" applyBorder="1"/>
    <xf numFmtId="49" fontId="0" fillId="5" borderId="7" xfId="0" applyNumberFormat="1" applyFill="1" applyBorder="1"/>
    <xf numFmtId="49" fontId="0" fillId="0" borderId="7" xfId="0" applyNumberFormat="1" applyBorder="1"/>
    <xf numFmtId="49" fontId="2" fillId="5" borderId="7" xfId="0" applyNumberFormat="1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3" fontId="6" fillId="4" borderId="13" xfId="0" quotePrefix="1" applyNumberFormat="1" applyFont="1" applyFill="1" applyBorder="1" applyAlignment="1" applyProtection="1">
      <alignment vertical="center" wrapText="1"/>
    </xf>
    <xf numFmtId="0" fontId="0" fillId="5" borderId="0" xfId="0" applyFill="1" applyBorder="1" applyAlignment="1" applyProtection="1"/>
    <xf numFmtId="0" fontId="0" fillId="0" borderId="0" xfId="0" applyBorder="1" applyAlignment="1" applyProtection="1"/>
    <xf numFmtId="1" fontId="0" fillId="2" borderId="0" xfId="0" applyNumberFormat="1" applyFill="1" applyBorder="1" applyAlignment="1" applyProtection="1"/>
    <xf numFmtId="0" fontId="0" fillId="2" borderId="0" xfId="0" applyFill="1" applyBorder="1" applyAlignment="1" applyProtection="1"/>
    <xf numFmtId="0" fontId="0" fillId="2" borderId="1" xfId="0" applyFill="1" applyBorder="1" applyAlignment="1" applyProtection="1"/>
    <xf numFmtId="49" fontId="0" fillId="0" borderId="0" xfId="0" applyNumberFormat="1" applyBorder="1" applyAlignment="1">
      <alignment wrapText="1"/>
    </xf>
    <xf numFmtId="49" fontId="0" fillId="5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0" borderId="0" xfId="0" applyNumberFormat="1"/>
    <xf numFmtId="49" fontId="0" fillId="5" borderId="0" xfId="0" applyNumberFormat="1" applyFill="1"/>
    <xf numFmtId="49" fontId="0" fillId="0" borderId="1" xfId="0" applyNumberFormat="1" applyBorder="1" applyAlignment="1">
      <alignment wrapText="1"/>
    </xf>
    <xf numFmtId="49" fontId="2" fillId="2" borderId="15" xfId="0" applyNumberFormat="1" applyFont="1" applyFill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5" borderId="15" xfId="0" applyNumberFormat="1" applyFont="1" applyFill="1" applyBorder="1" applyAlignment="1">
      <alignment horizontal="left" vertical="top" wrapText="1"/>
    </xf>
    <xf numFmtId="49" fontId="2" fillId="5" borderId="8" xfId="0" applyNumberFormat="1" applyFon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Protection="1">
      <protection locked="0"/>
    </xf>
    <xf numFmtId="49" fontId="0" fillId="5" borderId="17" xfId="0" applyNumberFormat="1" applyFill="1" applyBorder="1" applyAlignment="1" applyProtection="1">
      <alignment wrapText="1"/>
      <protection locked="0"/>
    </xf>
    <xf numFmtId="49" fontId="0" fillId="5" borderId="5" xfId="0" applyNumberFormat="1" applyFill="1" applyBorder="1"/>
    <xf numFmtId="3" fontId="6" fillId="4" borderId="13" xfId="0" applyNumberFormat="1" applyFont="1" applyFill="1" applyBorder="1" applyAlignment="1">
      <alignment horizontal="left" vertical="center" wrapText="1"/>
    </xf>
    <xf numFmtId="3" fontId="6" fillId="4" borderId="13" xfId="0" quotePrefix="1" applyNumberFormat="1" applyFont="1" applyFill="1" applyBorder="1" applyAlignment="1">
      <alignment horizontal="left" vertical="center" wrapText="1"/>
    </xf>
    <xf numFmtId="0" fontId="6" fillId="4" borderId="13" xfId="0" quotePrefix="1" applyFont="1" applyFill="1" applyBorder="1" applyAlignment="1">
      <alignment horizontal="left" vertical="center" wrapText="1"/>
    </xf>
    <xf numFmtId="0" fontId="0" fillId="4" borderId="13" xfId="0" quotePrefix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1" fontId="0" fillId="5" borderId="3" xfId="0" applyNumberFormat="1" applyFill="1" applyBorder="1" applyAlignment="1" applyProtection="1">
      <protection locked="0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93"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medium">
          <color indexed="64"/>
        </right>
        <vertical/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4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9"/>
        </bottom>
        <vertic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rgb="FF9B71CD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 style="medium">
          <color indexed="64"/>
        </left>
        <right style="medium">
          <color indexed="64"/>
        </right>
      </border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rgb="FF9B71CD"/>
        </patternFill>
      </fill>
      <alignment horizontal="general" vertical="center" textRotation="0" indent="0" justifyLastLine="0" shrinkToFit="0" readingOrder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 style="medium">
          <color indexed="64"/>
        </left>
        <right style="medium">
          <color indexed="64"/>
        </right>
      </border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</border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indexed="64"/>
        </left>
        <right/>
        <vertical/>
      </border>
    </dxf>
    <dxf>
      <fill>
        <patternFill patternType="solid">
          <fgColor indexed="64"/>
          <bgColor rgb="FF9B71CD"/>
        </patternFill>
      </fill>
      <alignment vertical="center" textRotation="0" indent="0" justifyLastLine="0" shrinkToFit="0" readingOrder="0"/>
    </dxf>
    <dxf>
      <numFmt numFmtId="0" formatCode="General"/>
      <fill>
        <patternFill>
          <fgColor indexed="64"/>
          <bgColor theme="0" tint="-0.249977111117893"/>
        </patternFill>
      </fill>
      <border diagonalUp="0" diagonalDown="0">
        <left style="medium">
          <color indexed="64"/>
        </left>
        <right style="medium">
          <color indexed="64"/>
        </right>
      </border>
      <protection locked="0" hidden="0"/>
    </dxf>
    <dxf>
      <numFmt numFmtId="0" formatCode="General"/>
      <fill>
        <patternFill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numFmt numFmtId="0" formatCode="General"/>
      <fill>
        <patternFill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numFmt numFmtId="0" formatCode="General"/>
      <fill>
        <patternFill>
          <fgColor indexed="64"/>
          <bgColor theme="0" tint="-0.249977111117893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rgb="FF9B71CD"/>
        </patternFill>
      </fill>
      <alignment horizontal="general" vertical="center" textRotation="0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general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general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textRotation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general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textRotation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textRotation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theme="0" tint="-0.249977111117893"/>
        </patternFill>
      </fill>
      <alignment horizontal="general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alignment horizontal="general" textRotation="0" indent="0" justifyLastLine="0" shrinkToFit="0" readingOrder="0"/>
      <protection locked="1" hidden="0"/>
    </dxf>
    <dxf>
      <numFmt numFmtId="2" formatCode="0.00"/>
      <alignment horizontal="general" textRotation="0" indent="0" justifyLastLine="0" shrinkToFit="0" readingOrder="0"/>
      <protection locked="0" hidden="0"/>
    </dxf>
    <dxf>
      <alignment horizontal="general" textRotation="0" indent="0" justifyLastLine="0" shrinkToFit="0" readingOrder="0"/>
      <protection locked="1" hidden="0"/>
    </dxf>
    <dxf>
      <numFmt numFmtId="1" formatCode="0"/>
      <alignment horizontal="general" textRotation="0" indent="0" justifyLastLine="0" shrinkToFit="0" readingOrder="0"/>
      <protection locked="0" hidden="0"/>
    </dxf>
    <dxf>
      <alignment horizontal="general" textRotation="0" indent="0" justifyLastLine="0" shrinkToFit="0" readingOrder="0"/>
      <protection locked="1" hidden="0"/>
    </dxf>
    <dxf>
      <numFmt numFmtId="1" formatCode="0"/>
      <alignment horizontal="general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9B71CD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B71CD"/>
      <color rgb="FFD9CAEC"/>
      <color rgb="FFDBCCED"/>
      <color rgb="FFFFCCFF"/>
      <color rgb="FFE5D7F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elementFormDefault="qualified">
      <xs:simpleType name="NullOrPosInteger">
        <xs:restriction base="xs:string">
          <xs:pattern value="\d*|\s{0}"/>
        </xs:restriction>
      </xs:simpleType>
      <xs:simpleType name="NullOrInteger">
        <xs:restriction base="xs:string">
          <xs:pattern value="\d*|\s{0}|-\d*"/>
        </xs:restriction>
      </xs:simpleType>
      <xs:element name="Root">
        <xs:complexType>
          <xs:sequence>
            <xs:element maxOccurs="1" minOccurs="1" name="Algemeen">
              <xs:complexType>
                <xs:sequence>
                  <xs:element name="Vergunningnummer">
                    <xs:simpleType>
                      <xs:restriction base="xs:integer">
                        <xs:pattern value="\d{8}"/>
                      </xs:restriction>
                    </xs:simpleType>
                  </xs:element>
                  <xs:element name="BegindatumRapportageperiode" type="xs:date"/>
                  <xs:element name="EinddatumRapportageperiode" type="xs:date"/>
                  <xs:element name="Toelichting" type="xs:string"/>
                </xs:sequence>
              </xs:complexType>
            </xs:element>
            <xs:element maxOccurs="unbounded" minOccurs="0" name="Motor">
              <xs:complexType>
                <xs:sequence>
                  <xs:element name="Branche" type="xs:string" minOccurs="1"/>
                  <xs:element name="Productgroep" type="xs:string" minOccurs="0"/>
                  <xs:element name="Product" type="xs:string" minOccurs="0"/>
                  <xs:element name="ParticulierZakelijk" type="xs:string" minOccurs="0"/>
                  <xs:element name="Wacasco" type="xs:string" minOccurs="0"/>
                  <xs:element name="GeboektePremie" type="NullOrPosInteger"/>
                  <xs:element name="PremieVznPrimo" type="NullOrPosInteger"/>
                  <xs:element name="PremieVznUltimo" type="NullOrPosInteger"/>
                  <xs:element name="VerdiendePremie" type="NullOrPosInteger"/>
                  <xs:element name="BetaaldeSchade" type="NullOrPosInteger"/>
                  <xs:element name="SchadeVznPrimo" type="NullOrPosInteger"/>
                  <xs:element name="SchadeVznUltimo" type="NullOrPosInteger"/>
                  <xs:element name="GeledenSchade" type="NullOrPosInteger"/>
                  <xs:element name="Kosten" type="NullOrPosInteger"/>
                  <xs:element name="Provisie" type="NullOrPosInteger"/>
                  <xs:element name="TotaleKosten" type="NullOrPosInteger"/>
                  <xs:element name="Resultaat" type="NullOrInteger"/>
                </xs:sequence>
              </xs:complexType>
            </xs:element>
            <xs:element maxOccurs="unbounded" minOccurs="0" name="Brand">
              <xs:complexType>
                <xs:sequence>
                  <xs:element name="Branche" type="xs:string"/>
                  <xs:element name="Productgroep" type="xs:string" minOccurs="0"/>
                  <xs:element name="Product" type="xs:string" minOccurs="0"/>
                  <xs:element name="Productdetail" type="xs:string" minOccurs="0"/>
                  <xs:element name="ParticulierZakelijk" type="xs:string" minOccurs="0"/>
                  <xs:element name="ProvinciaalBeurs" type="xs:string" minOccurs="0"/>
                  <xs:element name="GeboektePremie" type="NullOrPosInteger"/>
                  <xs:element name="PremieVznPrimo" type="NullOrPosInteger"/>
                  <xs:element name="PremieVznUltimo" type="NullOrPosInteger"/>
                  <xs:element name="VerdiendePremie" type="NullOrPosInteger"/>
                  <xs:element name="BetaaldeSchade" type="NullOrPosInteger"/>
                  <xs:element name="SchadeVznPrimo" type="NullOrPosInteger"/>
                  <xs:element name="SchadeVznUltimo" type="NullOrPosInteger"/>
                  <xs:element name="GeledenSchade" type="NullOrPosInteger"/>
                  <xs:element name="Kosten" type="NullOrPosInteger"/>
                  <xs:element name="Provisie" type="NullOrPosInteger"/>
                  <xs:element name="TotaleKosten" type="NullOrPosInteger"/>
                  <xs:element name="Resultaat" type="NullOrInteger"/>
                </xs:sequence>
              </xs:complexType>
            </xs:element>
            <xs:element maxOccurs="unbounded" minOccurs="0" name="Transport">
              <xs:complexType>
                <xs:sequence>
                  <xs:element name="Branche" type="xs:string"/>
                  <xs:element name="Productgroep" type="xs:string" minOccurs="0"/>
                  <xs:element name="Product" type="xs:string" minOccurs="0"/>
                  <xs:element name="Productdetail" type="xs:string" minOccurs="0"/>
                  <xs:element name="ParticulierZakelijk" type="xs:string" minOccurs="0"/>
                  <xs:element name="Wacasco" type="xs:string" minOccurs="0"/>
                  <xs:element name="GeboektePremie" type="NullOrPosInteger"/>
                  <xs:element name="PremieVznPrimo" type="NullOrPosInteger"/>
                  <xs:element name="PremieVznUltimo" type="NullOrPosInteger"/>
                  <xs:element name="VerdiendePremie" type="NullOrPosInteger"/>
                  <xs:element name="BetaaldeSchade" type="NullOrPosInteger"/>
                  <xs:element name="SchadeVznPrimo" type="NullOrPosInteger"/>
                  <xs:element name="SchadeVznUltimo" type="NullOrPosInteger"/>
                  <xs:element name="GeledenSchade" type="NullOrPosInteger"/>
                  <xs:element name="Kosten" type="NullOrPosInteger"/>
                  <xs:element name="Provisie" type="NullOrPosInteger"/>
                  <xs:element name="TotaleKosten" type="NullOrPosInteger"/>
                  <xs:element name="Resultaat" type="NullOrInteger"/>
                </xs:sequence>
              </xs:complexType>
            </xs:element>
            <xs:element maxOccurs="unbounded" minOccurs="0" name="Overige">
              <xs:complexType>
                <xs:sequence>
                  <xs:element name="Branche" type="xs:string" minOccurs="0"/>
                  <xs:element name="Productgroep" type="xs:string" minOccurs="0"/>
                  <xs:element name="Product" type="xs:string" minOccurs="0"/>
                  <xs:element name="Productdetail" type="xs:string" minOccurs="0"/>
                  <xs:element name="ParticulierZakelijk" type="xs:string" minOccurs="0"/>
                  <xs:element name="GeboektePremie" type="NullOrPosInteger"/>
                  <xs:element name="PremieVznPrimo" type="NullOrPosInteger"/>
                  <xs:element name="PremieVznUltimo" type="NullOrPosInteger"/>
                  <xs:element name="VerdiendePremie" type="NullOrPosInteger"/>
                  <xs:element name="BetaaldeSchade" type="NullOrPosInteger"/>
                  <xs:element name="SchadeVznPrimo" type="NullOrPosInteger"/>
                  <xs:element name="SchadeVznUltimo" type="NullOrPosInteger"/>
                  <xs:element name="GeledenSchade" type="NullOrPosInteger"/>
                  <xs:element name="Kosten" type="NullOrPosInteger"/>
                  <xs:element name="Provisie" type="NullOrPosInteger"/>
                  <xs:element name="TotaleKosten" type="NullOrPosInteger"/>
                  <xs:element name="Resultaat" type="NullOrInteger"/>
                </xs:sequence>
              </xs:complexType>
            </xs:element>
            <xs:element maxOccurs="unbounded" minOccurs="0" name="Inkomen">
              <xs:complexType>
                <xs:sequence>
                  <xs:element name="Branche" type="xs:string"/>
                  <xs:element name="Productgroep" type="xs:string"/>
                  <xs:element name="Product" type="xs:string" minOccurs="0"/>
                  <xs:element name="IndividueelCollectief" type="xs:string" minOccurs="0"/>
                  <xs:element name="GeboektePremie" type="NullOrPosInteger"/>
                  <xs:element name="PremieVznPrimo" type="NullOrPosInteger"/>
                  <xs:element name="WiskVznPrimo" type="NullOrPosInteger"/>
                  <xs:element name="PremieVznUltimo" type="NullOrPosInteger"/>
                  <xs:element name="WiskVznUltimo" type="NullOrPosInteger"/>
                  <xs:element name="VerdiendePremie" type="NullOrPosInteger"/>
                  <xs:element name="BetaaldeSchade" type="NullOrPosInteger"/>
                  <xs:element name="SchadeVznPrimo" type="NullOrPosInteger"/>
                  <xs:element name="SchadeVznUltimo" type="NullOrPosInteger"/>
                  <xs:element name="GeledenSchade" type="NullOrPosInteger"/>
                  <xs:element name="Kosten" type="NullOrPosInteger"/>
                  <xs:element name="Provisie" type="NullOrPosInteger"/>
                  <xs:element name="TotaleKosten" type="NullOrPosInteger"/>
                  <xs:element name="Resultaat" type="NullOrInteger"/>
                </xs:sequence>
              </xs:complexType>
            </xs:element>
          </xs:sequence>
        </xs:complexType>
      </xs:element>
    </xs:schema>
  </Schema>
  <Map ID="3" Name="Root_Map" RootElement="Root" SchemaID="Schema3" ShowImportExportValidationErrors="tru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91C425-A871-4118-9A46-FC46C43F182F}" name="Table5" displayName="Table5" ref="A2:Y31" tableType="xml" totalsRowShown="0" headerRowDxfId="92" headerRowBorderDxfId="91">
  <tableColumns count="25">
    <tableColumn id="1" xr3:uid="{4C8FC9A4-3541-4046-873A-BDC8939F83A1}" uniqueName="Branche" name="Branche" dataDxfId="90">
      <xmlColumnPr mapId="3" xpath="/Root/Motor/Branche" xmlDataType="string"/>
    </tableColumn>
    <tableColumn id="2" xr3:uid="{C759C441-F396-4C5A-9DBE-1763E16C6361}" uniqueName="Productgroep" name="Productgroep" dataDxfId="89">
      <xmlColumnPr mapId="3" xpath="/Root/Motor/Productgroep" xmlDataType="string"/>
    </tableColumn>
    <tableColumn id="3" xr3:uid="{4EE6EA99-B0E7-4956-A5D7-55527DB9707F}" uniqueName="Product" name="Product" dataDxfId="88">
      <xmlColumnPr mapId="3" xpath="/Root/Motor/Product" xmlDataType="string"/>
    </tableColumn>
    <tableColumn id="4" xr3:uid="{5D931EF6-B848-47F3-86E4-9DAE9186B8BC}" uniqueName="ParticulierZakelijk" name="Particulier/Zakelijk">
      <xmlColumnPr mapId="3" xpath="/Root/Motor/ParticulierZakelijk" xmlDataType="string"/>
    </tableColumn>
    <tableColumn id="5" xr3:uid="{D4D11950-6BE5-4786-B5B9-8EA0133BD3BA}" uniqueName="Wacasco" name="WA/_x000a_Casco" dataDxfId="87">
      <xmlColumnPr mapId="3" xpath="/Root/Motor/Wacasco" xmlDataType="string"/>
    </tableColumn>
    <tableColumn id="6" xr3:uid="{DE13B383-0F5E-455D-8148-DE5AF54D0BC3}" uniqueName="GeboektePremie" name="geboekte premie bruto" dataDxfId="86">
      <xmlColumnPr mapId="3" xpath="/Root/Motor/GeboektePremie" xmlDataType="string"/>
    </tableColumn>
    <tableColumn id="23" xr3:uid="{9B35C694-BEBB-4E21-8CEA-9E080F7A913C}" uniqueName="23" name="+" dataDxfId="85"/>
    <tableColumn id="7" xr3:uid="{3833525A-446B-4BA5-BA53-AEC6FFA7CC9B}" uniqueName="PremieVznPrimo" name="premie-voorziening primo bruto" dataDxfId="84">
      <xmlColumnPr mapId="3" xpath="/Root/Motor/PremieVznPrimo" xmlDataType="string"/>
    </tableColumn>
    <tableColumn id="24" xr3:uid="{7DC0BC44-9C4A-4153-B634-2965423EA17B}" uniqueName="24" name="-" dataDxfId="83"/>
    <tableColumn id="8" xr3:uid="{392E3B13-C218-482C-9D15-86554BA88C0A}" uniqueName="PremieVznUltimo" name="premie-voorziening ultimo bruto" dataDxfId="82">
      <xmlColumnPr mapId="3" xpath="/Root/Motor/PremieVznUltimo" xmlDataType="string"/>
    </tableColumn>
    <tableColumn id="25" xr3:uid="{5F1C0586-9F24-4DF7-BEA8-406954BD29DF}" uniqueName="25" name="=" dataDxfId="81"/>
    <tableColumn id="9" xr3:uid="{14163F92-52D9-4B93-B05B-A597304DDD1C}" uniqueName="VerdiendePremie" name="verdiende premie bruto" dataDxfId="80">
      <calculatedColumnFormula>Table5[[#This Row],[geboekte premie bruto]]+Table5[[#This Row],[premie-voorziening primo bruto]]-Table5[[#This Row],[premie-voorziening ultimo bruto]]</calculatedColumnFormula>
      <xmlColumnPr mapId="3" xpath="/Root/Motor/VerdiendePremie" xmlDataType="string"/>
    </tableColumn>
    <tableColumn id="10" xr3:uid="{B8F4F403-CC36-4E28-8A06-7B3DB4150113}" uniqueName="BetaaldeSchade" name="betaalde schade bruto" dataDxfId="79">
      <xmlColumnPr mapId="3" xpath="/Root/Motor/BetaaldeSchade" xmlDataType="string"/>
    </tableColumn>
    <tableColumn id="26" xr3:uid="{AF96F6D3-20CF-46A9-8478-FB7737602B9C}" uniqueName="26" name="-2" dataDxfId="78"/>
    <tableColumn id="11" xr3:uid="{0836A459-9644-4254-A57B-5C1816A11BEC}" uniqueName="SchadeVznPrimo" name="schadevoor-ziening primo bruto" dataDxfId="77">
      <xmlColumnPr mapId="3" xpath="/Root/Motor/SchadeVznPrimo" xmlDataType="string"/>
    </tableColumn>
    <tableColumn id="27" xr3:uid="{745B8719-1BF2-4B84-9C84-A40E060D1905}" uniqueName="27" name="+2" dataDxfId="76"/>
    <tableColumn id="12" xr3:uid="{93BB8902-A2D0-4C53-9CBB-F3A20B3E2290}" uniqueName="SchadeVznUltimo" name="schadevoorziening ultimo bruto" dataDxfId="75">
      <xmlColumnPr mapId="3" xpath="/Root/Motor/SchadeVznUltimo" xmlDataType="string"/>
    </tableColumn>
    <tableColumn id="28" xr3:uid="{5749156E-FD3F-44F4-98C4-0D93088DA40B}" uniqueName="28" name="=2" dataDxfId="74"/>
    <tableColumn id="13" xr3:uid="{0D18F758-33C3-47A5-B52C-00DB04E3FB9D}" uniqueName="GeledenSchade" name="geleden schade bruto" dataDxfId="73">
      <calculatedColumnFormula>Table5[[#This Row],[betaalde schade bruto]]-Table5[[#This Row],[schadevoor-ziening primo bruto]]+Table5[[#This Row],[schadevoorziening ultimo bruto]]</calculatedColumnFormula>
      <xmlColumnPr mapId="3" xpath="/Root/Motor/GeledenSchade" xmlDataType="string"/>
    </tableColumn>
    <tableColumn id="14" xr3:uid="{315D596F-D945-4C1C-9794-82A432452893}" uniqueName="Kosten" name="(bedrijfs-kosten bruto waarvan) kosten" dataDxfId="72">
      <xmlColumnPr mapId="3" xpath="/Root/Motor/Kosten" xmlDataType="string"/>
    </tableColumn>
    <tableColumn id="29" xr3:uid="{2414228B-0B95-4253-BE9E-7267C4F0CF82}" uniqueName="29" name="+3" dataDxfId="71"/>
    <tableColumn id="15" xr3:uid="{9C8D4159-E6B6-4AD4-A89E-47DBAE3A8CEE}" uniqueName="Provisie" name="(bedrijfs-kosten bruto waarvan) provisie" dataDxfId="70">
      <xmlColumnPr mapId="3" xpath="/Root/Motor/Provisie" xmlDataType="string"/>
    </tableColumn>
    <tableColumn id="30" xr3:uid="{D503E171-AB1C-42A3-8D20-7B33C5AC1654}" uniqueName="30" name="=3" dataDxfId="69"/>
    <tableColumn id="16" xr3:uid="{CB381BB3-E7C9-466D-9B4C-0A28D8D63F8B}" uniqueName="TotaleKosten" name="bedrijfs-kosten bruto" dataDxfId="68">
      <calculatedColumnFormula>Table5[[#This Row],[(bedrijfs-kosten bruto waarvan) kosten]]+Table5[[#This Row],[(bedrijfs-kosten bruto waarvan) provisie]]</calculatedColumnFormula>
      <xmlColumnPr mapId="3" xpath="/Root/Motor/TotaleKosten" xmlDataType="string"/>
    </tableColumn>
    <tableColumn id="17" xr3:uid="{6993C3B9-536B-4531-B5A1-D55F35DE6E33}" uniqueName="Resultaat" name="resultaat voor rente bruto _x000a_(= L -S -X)" dataDxfId="67">
      <calculatedColumnFormula>Table5[[#This Row],[verdiende premie bruto]]-Table5[[#This Row],[geleden schade bruto]]-Table5[[#This Row],[bedrijfs-kosten bruto]]</calculatedColumnFormula>
      <xmlColumnPr mapId="3" xpath="/Root/Motor/Resultaat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C401B0-E9E8-49F0-820A-635FC2D468AE}" name="Table6" displayName="Table6" ref="A2:Z31" tableType="xml" totalsRowShown="0" headerRowDxfId="66">
  <tableColumns count="26">
    <tableColumn id="1" xr3:uid="{E2293F21-20A5-405F-A556-BE5AD7933920}" uniqueName="Branche" name="Branche" dataDxfId="65">
      <xmlColumnPr mapId="3" xpath="/Root/Brand/Branche" xmlDataType="string"/>
    </tableColumn>
    <tableColumn id="2" xr3:uid="{A7946FD8-D92E-452F-AC14-E75786EE45AA}" uniqueName="Productgroep" name="Product-_x000a_groep">
      <xmlColumnPr mapId="3" xpath="/Root/Brand/Productgroep" xmlDataType="string"/>
    </tableColumn>
    <tableColumn id="3" xr3:uid="{2FD42AA2-E372-4FCE-8E02-A62B89B04386}" uniqueName="Product" name="Product">
      <xmlColumnPr mapId="3" xpath="/Root/Brand/Product" xmlDataType="string"/>
    </tableColumn>
    <tableColumn id="4" xr3:uid="{E10DD156-99E6-430A-BCC0-4EF54540A927}" uniqueName="Productdetail" name="Productdetail">
      <xmlColumnPr mapId="3" xpath="/Root/Brand/Productdetail" xmlDataType="string"/>
    </tableColumn>
    <tableColumn id="5" xr3:uid="{D4418878-F9CD-4725-A653-CBDB2B4BCCB7}" uniqueName="ParticulierZakelijk" name="Particulier/Zakelijk">
      <xmlColumnPr mapId="3" xpath="/Root/Brand/ParticulierZakelijk" xmlDataType="string"/>
    </tableColumn>
    <tableColumn id="6" xr3:uid="{B0F02447-2EE4-4567-ABFA-57135A27E056}" uniqueName="ProvinciaalBeurs" name="Provinciaal/Beurs" dataDxfId="64">
      <xmlColumnPr mapId="3" xpath="/Root/Brand/ProvinciaalBeurs" xmlDataType="string"/>
    </tableColumn>
    <tableColumn id="7" xr3:uid="{C33114AA-3911-4D2B-8400-0731EEADEDA0}" uniqueName="GeboektePremie" name="geboekte premie bruto" dataDxfId="63">
      <xmlColumnPr mapId="3" xpath="/Root/Brand/GeboektePremie" xmlDataType="string"/>
    </tableColumn>
    <tableColumn id="19" xr3:uid="{FF17AB7F-6A20-46FA-8172-155038BF79F0}" uniqueName="19" name="+"/>
    <tableColumn id="8" xr3:uid="{7D1507F8-D932-469E-A182-7B30EE2EB20D}" uniqueName="PremieVznPrimo" name="premie-voorziening primo bruto" dataDxfId="62">
      <xmlColumnPr mapId="3" xpath="/Root/Brand/PremieVznPrimo" xmlDataType="string"/>
    </tableColumn>
    <tableColumn id="20" xr3:uid="{B7FE8EE7-A29F-454A-8C6B-296E85BDD0B9}" uniqueName="20" name="-"/>
    <tableColumn id="9" xr3:uid="{B67C6367-8944-4B27-8549-9E073936A7C2}" uniqueName="PremieVznUltimo" name="premie-voorziening ultimo bruto" dataDxfId="61">
      <xmlColumnPr mapId="3" xpath="/Root/Brand/PremieVznUltimo" xmlDataType="string"/>
    </tableColumn>
    <tableColumn id="21" xr3:uid="{6DFBEE6B-53A2-4EE4-B749-61B181BD8C9D}" uniqueName="21" name="="/>
    <tableColumn id="10" xr3:uid="{F5293157-71FC-4B62-86AB-E402455F7800}" uniqueName="VerdiendePremie" name="verdiende premie bruto" dataDxfId="60">
      <calculatedColumnFormula>Table6[[#This Row],[geboekte premie bruto]]+Table6[[#This Row],[premie-voorziening primo bruto]]-Table6[[#This Row],[premie-voorziening ultimo bruto]]</calculatedColumnFormula>
      <xmlColumnPr mapId="3" xpath="/Root/Brand/VerdiendePremie" xmlDataType="string"/>
    </tableColumn>
    <tableColumn id="11" xr3:uid="{CFAA85C2-695F-4809-97E7-329FE7A8A62E}" uniqueName="BetaaldeSchade" name="betaalde schade bruto" dataDxfId="59">
      <xmlColumnPr mapId="3" xpath="/Root/Brand/BetaaldeSchade" xmlDataType="string"/>
    </tableColumn>
    <tableColumn id="22" xr3:uid="{17D30C03-A238-4093-BD12-AD29DC445F83}" uniqueName="22" name="-2"/>
    <tableColumn id="12" xr3:uid="{AC51EB0E-FCC8-4369-8951-1DBB200B2A39}" uniqueName="SchadeVznPrimo" name="schadevoorziening primo bruto" dataDxfId="58">
      <xmlColumnPr mapId="3" xpath="/Root/Brand/SchadeVznPrimo" xmlDataType="string"/>
    </tableColumn>
    <tableColumn id="23" xr3:uid="{D2536C36-340A-49EA-B88A-E4B0FA1F068B}" uniqueName="23" name="+2"/>
    <tableColumn id="13" xr3:uid="{A5B429D4-5D82-4C78-B4B6-0EC429ECE083}" uniqueName="SchadeVznUltimo" name="schadevoorziening ultimo bruto" dataDxfId="57">
      <xmlColumnPr mapId="3" xpath="/Root/Brand/SchadeVznUltimo" xmlDataType="string"/>
    </tableColumn>
    <tableColumn id="24" xr3:uid="{46786034-7EB8-43FB-BF13-66E238F786CE}" uniqueName="24" name="=2"/>
    <tableColumn id="14" xr3:uid="{E7D2C5DE-C734-424F-896A-0C6393CE5239}" uniqueName="GeledenSchade" name="geleden schade bruto" dataDxfId="56">
      <calculatedColumnFormula>Table6[[#This Row],[betaalde schade bruto]]-Table6[[#This Row],[schadevoorziening primo bruto]]+Table6[[#This Row],[schadevoorziening ultimo bruto]]</calculatedColumnFormula>
      <xmlColumnPr mapId="3" xpath="/Root/Brand/GeledenSchade" xmlDataType="string"/>
    </tableColumn>
    <tableColumn id="15" xr3:uid="{F4882342-5AC5-44EF-9D05-58EC249429E0}" uniqueName="Kosten" name="(bedrijfs-kosten bruto waarvan) kosten" dataDxfId="55">
      <xmlColumnPr mapId="3" xpath="/Root/Brand/Kosten" xmlDataType="string"/>
    </tableColumn>
    <tableColumn id="25" xr3:uid="{D8D1E6D8-36A7-4A12-BF79-F3FA201F93F7}" uniqueName="25" name="+3"/>
    <tableColumn id="16" xr3:uid="{907B6312-3687-4BC4-9857-6F1908F66F8D}" uniqueName="Provisie" name="(bedrijfs-kosten bruto waarvan) provisie" dataDxfId="54">
      <xmlColumnPr mapId="3" xpath="/Root/Brand/Provisie" xmlDataType="string"/>
    </tableColumn>
    <tableColumn id="26" xr3:uid="{B1F0AF96-7223-4671-9CD2-AA19E93C2798}" uniqueName="26" name="=3"/>
    <tableColumn id="17" xr3:uid="{321B314D-45F7-4550-9E16-FF1BFE408CE5}" uniqueName="TotaleKosten" name="bedrijfs-kosten bruto" dataDxfId="53">
      <calculatedColumnFormula>Table6[[#This Row],[(bedrijfs-kosten bruto waarvan) kosten]]+Table6[[#This Row],[(bedrijfs-kosten bruto waarvan) provisie]]</calculatedColumnFormula>
      <xmlColumnPr mapId="3" xpath="/Root/Brand/TotaleKosten" xmlDataType="string"/>
    </tableColumn>
    <tableColumn id="18" xr3:uid="{D1DC3001-7912-4840-82E0-81E2FE87DCC3}" uniqueName="Resultaat" name="resultaat voor rente bruto _x000a_(= M -T -Y)" dataDxfId="52">
      <calculatedColumnFormula>Table6[[#This Row],[verdiende premie bruto]]-Table6[[#This Row],[geleden schade bruto]]-Table6[[#This Row],[bedrijfs-kosten bruto]]</calculatedColumnFormula>
      <xmlColumnPr mapId="3" xpath="/Root/Brand/Resultaat" xmlDataType="string"/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B127B9B-37EB-40BB-B7E2-FEE766B70A49}" name="Table7" displayName="Table7" ref="A2:Z16" tableType="xml" totalsRowShown="0" headerRowDxfId="51">
  <tableColumns count="26">
    <tableColumn id="1" xr3:uid="{2A8F985A-575B-4915-B1B4-0F6350BD9284}" uniqueName="Branche" name="Branche" dataDxfId="50">
      <xmlColumnPr mapId="3" xpath="/Root/Transport/Branche" xmlDataType="string"/>
    </tableColumn>
    <tableColumn id="2" xr3:uid="{6695F6CB-888F-460F-8971-9235D155150E}" uniqueName="Productgroep" name="Productgroep">
      <xmlColumnPr mapId="3" xpath="/Root/Transport/Productgroep" xmlDataType="string"/>
    </tableColumn>
    <tableColumn id="3" xr3:uid="{B6F72A38-344A-4DEB-A402-A5B9B7C8C6C2}" uniqueName="Product" name="Product">
      <xmlColumnPr mapId="3" xpath="/Root/Transport/Product" xmlDataType="string"/>
    </tableColumn>
    <tableColumn id="4" xr3:uid="{2674CA6C-763C-426F-908B-E82C83E682BE}" uniqueName="Productdetail" name="Product-_x000a_detail">
      <xmlColumnPr mapId="3" xpath="/Root/Transport/Productdetail" xmlDataType="string"/>
    </tableColumn>
    <tableColumn id="5" xr3:uid="{E445EE8F-665B-4452-9750-3DEE24803352}" uniqueName="ParticulierZakelijk" name="Particulier/Zakelijk">
      <xmlColumnPr mapId="3" xpath="/Root/Transport/ParticulierZakelijk" xmlDataType="string"/>
    </tableColumn>
    <tableColumn id="6" xr3:uid="{12C462E1-04D5-47E9-9CE6-31653B83BA6C}" uniqueName="Wacasco" name="WA/_x000a_Casco" dataDxfId="49">
      <xmlColumnPr mapId="3" xpath="/Root/Transport/Wacasco" xmlDataType="string"/>
    </tableColumn>
    <tableColumn id="7" xr3:uid="{BB53F08F-8F4A-42BC-B3A1-547245304B8C}" uniqueName="GeboektePremie" name="geboekte premie bruto" dataDxfId="48">
      <xmlColumnPr mapId="3" xpath="/Root/Transport/GeboektePremie" xmlDataType="string"/>
    </tableColumn>
    <tableColumn id="19" xr3:uid="{B22318B2-126F-4045-B1DE-ED626E7D3095}" uniqueName="19" name="+"/>
    <tableColumn id="8" xr3:uid="{9DEDD029-3785-4FB0-A8F2-8E5438F520EA}" uniqueName="PremieVznPrimo" name="premie-voorziening primo bruto" dataDxfId="47">
      <xmlColumnPr mapId="3" xpath="/Root/Transport/PremieVznPrimo" xmlDataType="string"/>
    </tableColumn>
    <tableColumn id="20" xr3:uid="{65029C3E-1278-4D8E-92D8-8D251ABA68F9}" uniqueName="20" name="-"/>
    <tableColumn id="9" xr3:uid="{0D170813-98A9-4749-B341-29AC65E44608}" uniqueName="PremieVznUltimo" name="premie-voorziening ultimo bruto" dataDxfId="46">
      <xmlColumnPr mapId="3" xpath="/Root/Transport/PremieVznUltimo" xmlDataType="string"/>
    </tableColumn>
    <tableColumn id="21" xr3:uid="{2150DDA2-788C-47ED-8488-FE22F393A09E}" uniqueName="21" name="="/>
    <tableColumn id="10" xr3:uid="{04C181BE-5FED-4C5D-A774-7694F4E7DF4F}" uniqueName="VerdiendePremie" name="verdiende premie bruto" dataDxfId="45">
      <calculatedColumnFormula>Table7[[#This Row],[geboekte premie bruto]]+Table7[[#This Row],[premie-voorziening primo bruto]]-Table7[[#This Row],[premie-voorziening ultimo bruto]]</calculatedColumnFormula>
      <xmlColumnPr mapId="3" xpath="/Root/Transport/VerdiendePremie" xmlDataType="string"/>
    </tableColumn>
    <tableColumn id="11" xr3:uid="{7AAEC6D4-5954-4E12-8AF1-E98CEC5EE512}" uniqueName="BetaaldeSchade" name="betaalde schade bruto" dataDxfId="44">
      <xmlColumnPr mapId="3" xpath="/Root/Transport/BetaaldeSchade" xmlDataType="string"/>
    </tableColumn>
    <tableColumn id="22" xr3:uid="{6750DE01-7654-4D85-A957-DA8D3DBBFA4E}" uniqueName="22" name="-2"/>
    <tableColumn id="12" xr3:uid="{F30CE36E-7832-4443-9E4E-7E715AA8AFF9}" uniqueName="SchadeVznPrimo" name="schadevoorziening primo bruto" dataDxfId="43">
      <xmlColumnPr mapId="3" xpath="/Root/Transport/SchadeVznPrimo" xmlDataType="string"/>
    </tableColumn>
    <tableColumn id="23" xr3:uid="{2D43EB52-AB8A-458E-8325-33DE8C0A7F3E}" uniqueName="23" name="+2"/>
    <tableColumn id="13" xr3:uid="{9EBAAE81-DE0D-4EE7-AF80-1A38EB0C0B1F}" uniqueName="SchadeVznUltimo" name="schadevoorziening ultimo bruto" dataDxfId="42">
      <xmlColumnPr mapId="3" xpath="/Root/Transport/SchadeVznUltimo" xmlDataType="string"/>
    </tableColumn>
    <tableColumn id="24" xr3:uid="{437CA370-27F6-40EE-AF82-B9B4B5E19686}" uniqueName="24" name="=2"/>
    <tableColumn id="14" xr3:uid="{4836CDF5-89AB-417E-B76E-0C40B7E43469}" uniqueName="GeledenSchade" name="geleden schade bruto" dataDxfId="41">
      <calculatedColumnFormula>Table7[[#This Row],[betaalde schade bruto]]-Table7[[#This Row],[schadevoorziening primo bruto]]+Table7[[#This Row],[schadevoorziening ultimo bruto]]</calculatedColumnFormula>
      <xmlColumnPr mapId="3" xpath="/Root/Transport/GeledenSchade" xmlDataType="string"/>
    </tableColumn>
    <tableColumn id="15" xr3:uid="{846387CB-E6EC-4797-85F4-B0395CC3DF71}" uniqueName="Kosten" name="(bedrijfs-kosten bruto waarvan) kosten" dataDxfId="40">
      <xmlColumnPr mapId="3" xpath="/Root/Transport/Kosten" xmlDataType="string"/>
    </tableColumn>
    <tableColumn id="25" xr3:uid="{5918BFF3-C214-43E4-96AF-6194012DE026}" uniqueName="25" name="+3"/>
    <tableColumn id="16" xr3:uid="{25E30132-7113-49CA-B711-D7C81FAB29B0}" uniqueName="Provisie" name="(bedrijfs-kosten bruto waarvan) provisie" dataDxfId="39">
      <xmlColumnPr mapId="3" xpath="/Root/Transport/Provisie" xmlDataType="string"/>
    </tableColumn>
    <tableColumn id="17" xr3:uid="{18B7BEDE-0AF3-49EB-975F-6F3959B439A4}" uniqueName="TotaleKosten" name="=3"/>
    <tableColumn id="26" xr3:uid="{12898D7B-46D0-446E-817A-137A6B5CC3C0}" uniqueName="TotaleKosten" name="bedrijfs-kosten bruto" dataDxfId="38">
      <calculatedColumnFormula>Table7[[#This Row],[(bedrijfs-kosten bruto waarvan) kosten]]+Table7[[#This Row],[(bedrijfs-kosten bruto waarvan) provisie]]</calculatedColumnFormula>
      <xmlColumnPr mapId="3" xpath="/Root/Transport/TotaleKosten" xmlDataType="string"/>
    </tableColumn>
    <tableColumn id="18" xr3:uid="{7BDDCEFE-B917-4760-841B-78C3CC21D744}" uniqueName="Resultaat" name="resultaat voor rente bruto _x000a_(= M -T -Y)" dataDxfId="37">
      <calculatedColumnFormula>Table7[[#This Row],[verdiende premie bruto]]-Table7[[#This Row],[geleden schade bruto]]-Table7[[#This Row],[bedrijfs-kosten bruto]]</calculatedColumnFormula>
      <xmlColumnPr mapId="3" xpath="/Root/Transport/Resultaat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0595D9-5993-4541-A6A3-96C835DA7CE7}" name="Table8" displayName="Table8" ref="A2:Y26" tableType="xml" totalsRowShown="0" headerRowDxfId="36">
  <tableColumns count="25">
    <tableColumn id="1" xr3:uid="{5F03725C-F2A4-4B57-B806-830F7FA12A9A}" uniqueName="Branche" name="Branche" dataDxfId="35">
      <xmlColumnPr mapId="3" xpath="/Root/Overige/Branche" xmlDataType="string"/>
    </tableColumn>
    <tableColumn id="2" xr3:uid="{956CBA77-1784-4480-9CAE-488E35809E7F}" uniqueName="Productgroep" name="Productgroep" dataDxfId="34">
      <xmlColumnPr mapId="3" xpath="/Root/Overige/Productgroep" xmlDataType="string"/>
    </tableColumn>
    <tableColumn id="3" xr3:uid="{E163CD69-78C7-4C18-879D-696AF58D4B20}" uniqueName="Product" name="Product" dataDxfId="33">
      <xmlColumnPr mapId="3" xpath="/Root/Overige/Product" xmlDataType="string"/>
    </tableColumn>
    <tableColumn id="4" xr3:uid="{D88B250C-9576-4226-8BB0-2BCC43F5FD7E}" uniqueName="Productdetail" name="Productdetail" dataDxfId="32">
      <xmlColumnPr mapId="3" xpath="/Root/Overige/Productdetail" xmlDataType="string"/>
    </tableColumn>
    <tableColumn id="5" xr3:uid="{DA494B7D-4D6C-480A-8C7A-0CF69901132D}" uniqueName="ParticulierZakelijk" name="Particulier/_x000a_Zakelijk">
      <xmlColumnPr mapId="3" xpath="/Root/Overige/ParticulierZakelijk" xmlDataType="string"/>
    </tableColumn>
    <tableColumn id="8" xr3:uid="{79B3EDAD-3E9C-4A2D-A843-9C5F3499ABBA}" uniqueName="GeboektePremie" name="geboekte premie bruto" dataDxfId="31">
      <xmlColumnPr mapId="3" xpath="/Root/Overige/GeboektePremie" xmlDataType="string"/>
    </tableColumn>
    <tableColumn id="20" xr3:uid="{0D140640-83DF-4AC7-9C04-A5AEAD9BEDA4}" uniqueName="20" name="+"/>
    <tableColumn id="9" xr3:uid="{961DA6D3-DFFB-46AE-A541-4543318E36F9}" uniqueName="PremieVznPrimo" name="premie-voorziening primo bruto" dataDxfId="30">
      <xmlColumnPr mapId="3" xpath="/Root/Overige/PremieVznPrimo" xmlDataType="string"/>
    </tableColumn>
    <tableColumn id="21" xr3:uid="{A43783B6-D169-4A8F-AC21-BA28BEBF8772}" uniqueName="21" name="-"/>
    <tableColumn id="10" xr3:uid="{BC95E77B-CB02-4E29-9DCE-0FE1B918DAE5}" uniqueName="PremieVznUltimo" name="premie-voorziening ultimo bruto" dataDxfId="29">
      <xmlColumnPr mapId="3" xpath="/Root/Overige/PremieVznUltimo" xmlDataType="string"/>
    </tableColumn>
    <tableColumn id="22" xr3:uid="{E5376A38-3ADF-436F-8FF9-C4C2E725E6A1}" uniqueName="22" name="="/>
    <tableColumn id="11" xr3:uid="{78AAA49C-2369-4209-8F53-2C14E45BEABD}" uniqueName="VerdiendePremie" name="verdiende premie bruto" dataDxfId="28">
      <calculatedColumnFormula>Table8[[#This Row],[geboekte premie bruto]]+Table8[[#This Row],[premie-voorziening primo bruto]]-Table8[[#This Row],[premie-voorziening ultimo bruto]]</calculatedColumnFormula>
      <xmlColumnPr mapId="3" xpath="/Root/Overige/VerdiendePremie" xmlDataType="string"/>
    </tableColumn>
    <tableColumn id="12" xr3:uid="{44D4DB70-E60C-4B54-BE24-30FAB7367343}" uniqueName="BetaaldeSchade" name="betaalde schade bruto" dataDxfId="27">
      <xmlColumnPr mapId="3" xpath="/Root/Overige/BetaaldeSchade" xmlDataType="string"/>
    </tableColumn>
    <tableColumn id="23" xr3:uid="{2C99402A-3B4F-4BB8-B770-9D773110F51C}" uniqueName="23" name="-2"/>
    <tableColumn id="13" xr3:uid="{FB0D2F6D-5671-47F1-B6F5-CAFFAE726BFB}" uniqueName="SchadeVznPrimo" name="schadevoor-ziening primo bruto" dataDxfId="26">
      <xmlColumnPr mapId="3" xpath="/Root/Overige/SchadeVznPrimo" xmlDataType="string"/>
    </tableColumn>
    <tableColumn id="24" xr3:uid="{B09000DA-183F-48F5-B41B-086941044C23}" uniqueName="24" name="+2"/>
    <tableColumn id="14" xr3:uid="{85090F0E-9EC2-4777-906B-B98BE90F2F7F}" uniqueName="SchadeVznUltimo" name="schadevoorziening ultimo bruto" dataDxfId="25">
      <xmlColumnPr mapId="3" xpath="/Root/Overige/SchadeVznUltimo" xmlDataType="string"/>
    </tableColumn>
    <tableColumn id="25" xr3:uid="{5F115A13-3283-412F-B9F2-7F4D1C862935}" uniqueName="25" name="=2"/>
    <tableColumn id="15" xr3:uid="{F6ED477B-FC6C-415B-920D-A5BD35A4355F}" uniqueName="GeledenSchade" name="geleden schade bruto" dataDxfId="24">
      <calculatedColumnFormula>Table8[[#This Row],[betaalde schade bruto]]-Table8[[#This Row],[schadevoor-ziening primo bruto]]+Table8[[#This Row],[schadevoorziening ultimo bruto]]</calculatedColumnFormula>
      <xmlColumnPr mapId="3" xpath="/Root/Overige/GeledenSchade" xmlDataType="string"/>
    </tableColumn>
    <tableColumn id="26" xr3:uid="{7D726976-1B9E-497C-B342-BD6A7C546C47}" uniqueName="Kosten" name="(bedrijfs-kosten bruto waarvan) kosten" dataDxfId="23">
      <xmlColumnPr mapId="3" xpath="/Root/Overige/Kosten" xmlDataType="string"/>
    </tableColumn>
    <tableColumn id="16" xr3:uid="{43DD434C-3EFA-47D4-A66B-EA65E29B7FA0}" uniqueName="Kosten" name="+3"/>
    <tableColumn id="17" xr3:uid="{73B7E06B-B0EE-4940-AD81-25BE1ADD053D}" uniqueName="Provisie" name="(bedrijfs-kosten bruto waarvan) provisie" dataDxfId="22">
      <xmlColumnPr mapId="3" xpath="/Root/Overige/Provisie" xmlDataType="string"/>
    </tableColumn>
    <tableColumn id="18" xr3:uid="{20BF27BA-AF11-4C1D-8426-8E0AEB9A2650}" uniqueName="TotaleKosten" name="=3"/>
    <tableColumn id="19" xr3:uid="{F90AC07B-297A-46A3-854D-A1447AC150EC}" uniqueName="TotaleKosten" name="bedrijfs-kosten bruto" dataDxfId="21">
      <calculatedColumnFormula>Table8[[#This Row],[(bedrijfs-kosten bruto waarvan) kosten]]+Table8[[#This Row],[(bedrijfs-kosten bruto waarvan) provisie]]</calculatedColumnFormula>
      <xmlColumnPr mapId="3" xpath="/Root/Overige/TotaleKosten" xmlDataType="string"/>
    </tableColumn>
    <tableColumn id="27" xr3:uid="{C650A4E9-19EB-4071-9428-4F3233D8013B}" uniqueName="Resultaat" name="resultaat voor rente bruto _x000a_(= N -T -Z)" dataDxfId="20">
      <calculatedColumnFormula>Table8[[#This Row],[verdiende premie bruto]]-Table8[[#This Row],[geleden schade bruto]]-Table8[[#This Row],[bedrijfs-kosten bruto]]</calculatedColumnFormula>
      <xmlColumnPr mapId="3" xpath="/Root/Overige/Resultaat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340D0E-4715-4BA9-975C-EAE9C2C62413}" name="Table9" displayName="Table9" ref="A2:AB23" tableType="xml" totalsRowShown="0" headerRowDxfId="19" headerRowBorderDxfId="18">
  <tableColumns count="28">
    <tableColumn id="1" xr3:uid="{07C9A0B3-87D1-4F81-A98A-B6AF0F1129BC}" uniqueName="Branche" name="Branche" dataDxfId="17">
      <xmlColumnPr mapId="3" xpath="/Root/Inkomen/Branche" xmlDataType="string"/>
    </tableColumn>
    <tableColumn id="2" xr3:uid="{12113314-A6FC-488D-9A86-B9462AB0D745}" uniqueName="Productgroep" name="Productgroep" dataDxfId="16">
      <xmlColumnPr mapId="3" xpath="/Root/Inkomen/Productgroep" xmlDataType="string"/>
    </tableColumn>
    <tableColumn id="3" xr3:uid="{0D418857-C05B-4915-860B-BCFFB915DD34}" uniqueName="Product" name="Product" dataDxfId="15">
      <xmlColumnPr mapId="3" xpath="/Root/Inkomen/Product" xmlDataType="string"/>
    </tableColumn>
    <tableColumn id="4" xr3:uid="{88969765-BD39-401C-AAC7-758035319346}" uniqueName="IndividueelCollectief" name="Individueel/collectief" dataDxfId="14">
      <xmlColumnPr mapId="3" xpath="/Root/Inkomen/IndividueelCollectief" xmlDataType="string"/>
    </tableColumn>
    <tableColumn id="5" xr3:uid="{DDF3F988-0EB9-4426-A9BB-4318B793C73A}" uniqueName="GeboektePremie" name="geboekte premie bruto" dataDxfId="13">
      <xmlColumnPr mapId="3" xpath="/Root/Inkomen/GeboektePremie" xmlDataType="string"/>
    </tableColumn>
    <tableColumn id="19" xr3:uid="{4C8600F2-2170-423B-9C97-369E754A708D}" uniqueName="19" name="+"/>
    <tableColumn id="6" xr3:uid="{17D7A478-A715-4629-998D-F0B089DCF71E}" uniqueName="PremieVznPrimo" name="premie-voorziening primo bruto" dataDxfId="12">
      <xmlColumnPr mapId="3" xpath="/Root/Inkomen/PremieVznPrimo" xmlDataType="string"/>
    </tableColumn>
    <tableColumn id="20" xr3:uid="{1EF2663C-C7F9-4203-B760-38B57D65AC2E}" uniqueName="20" name="+4"/>
    <tableColumn id="7" xr3:uid="{E528D327-18AF-4C5E-8230-F924481A3CA3}" uniqueName="WiskVznPrimo" name="wiskundige voorziening primo bruto" dataDxfId="11">
      <xmlColumnPr mapId="3" xpath="/Root/Inkomen/WiskVznPrimo" xmlDataType="string"/>
    </tableColumn>
    <tableColumn id="21" xr3:uid="{167499E8-6C40-4600-80A5-10DA134199F7}" uniqueName="21" name="-"/>
    <tableColumn id="8" xr3:uid="{9D9F16F4-978E-4284-950D-F7D654C5BE0B}" uniqueName="PremieVznUltimo" name="premie-voorziening ultimo bruto" dataDxfId="10">
      <xmlColumnPr mapId="3" xpath="/Root/Inkomen/PremieVznUltimo" xmlDataType="string"/>
    </tableColumn>
    <tableColumn id="22" xr3:uid="{1FAED97E-468B-49C4-9FB0-AFAA3C29626E}" uniqueName="22" name="-3"/>
    <tableColumn id="9" xr3:uid="{FCFB19F6-F01E-40E6-98E9-5B4C7B4E3E8A}" uniqueName="WiskVznUltimo" name="wiskundinge voorziening ultimo bruto" dataDxfId="9">
      <xmlColumnPr mapId="3" xpath="/Root/Inkomen/WiskVznUltimo" xmlDataType="string"/>
    </tableColumn>
    <tableColumn id="28" xr3:uid="{3FF153B9-EB48-4587-8E12-DA375AA2200C}" uniqueName="28" name="="/>
    <tableColumn id="10" xr3:uid="{7D3FA19E-CDA0-44F9-842B-B910DF7F8D28}" uniqueName="VerdiendePremie" name="verdiende premie bruto" dataDxfId="8">
      <calculatedColumnFormula>Table9[[#This Row],[geboekte premie bruto]]+Table9[[#This Row],[premie-voorziening primo bruto]]+Table9[[#This Row],[wiskundige voorziening primo bruto]]-Table9[[#This Row],[premie-voorziening ultimo bruto]]-Table9[[#This Row],[wiskundinge voorziening ultimo bruto]]</calculatedColumnFormula>
      <xmlColumnPr mapId="3" xpath="/Root/Inkomen/VerdiendePremie" xmlDataType="string"/>
    </tableColumn>
    <tableColumn id="11" xr3:uid="{05C2AC0B-9804-43BF-B052-5A90601A58EC}" uniqueName="BetaaldeSchade" name="betaalde schade bruto" dataDxfId="7">
      <xmlColumnPr mapId="3" xpath="/Root/Inkomen/BetaaldeSchade" xmlDataType="string"/>
    </tableColumn>
    <tableColumn id="23" xr3:uid="{9E4751D3-E74B-44DE-AB97-B995F1C3D78A}" uniqueName="23" name="-2"/>
    <tableColumn id="12" xr3:uid="{7FD80972-9DDC-47C1-A1F8-CC81E84EF18B}" uniqueName="SchadeVznPrimo" name="schadevoorziening primo bruto" dataDxfId="6">
      <xmlColumnPr mapId="3" xpath="/Root/Inkomen/SchadeVznPrimo" xmlDataType="string"/>
    </tableColumn>
    <tableColumn id="24" xr3:uid="{33493EF7-E831-4D79-A8C2-B193CC6614F2}" uniqueName="24" name="+2"/>
    <tableColumn id="13" xr3:uid="{E429E7D9-8D62-450E-8E7F-6C5BFC987F3D}" uniqueName="SchadeVznUltimo" name="schadevoor-ziening ultimo bruto" dataDxfId="5">
      <xmlColumnPr mapId="3" xpath="/Root/Inkomen/SchadeVznUltimo" xmlDataType="string"/>
    </tableColumn>
    <tableColumn id="25" xr3:uid="{27E8F973-5C3A-4FDD-87F4-E06069F7D7A7}" uniqueName="25" name="=2"/>
    <tableColumn id="14" xr3:uid="{6D481426-AF0E-4A0D-947B-84D9B1F37081}" uniqueName="GeledenSchade" name="geleden schade bruto" dataDxfId="4">
      <calculatedColumnFormula>Table9[[#This Row],[betaalde schade bruto]]-Table9[[#This Row],[schadevoorziening primo bruto]]+Table9[[#This Row],[schadevoor-ziening ultimo bruto]]</calculatedColumnFormula>
      <xmlColumnPr mapId="3" xpath="/Root/Inkomen/GeledenSchade" xmlDataType="string"/>
    </tableColumn>
    <tableColumn id="15" xr3:uid="{421FE0FF-CD80-4689-89D0-B71CC54EC7C3}" uniqueName="Kosten" name="(bedrijfs-kosten bruto waarvan) kosten" dataDxfId="3">
      <xmlColumnPr mapId="3" xpath="/Root/Inkomen/Kosten" xmlDataType="string"/>
    </tableColumn>
    <tableColumn id="26" xr3:uid="{EFD3B4AC-A59F-40E5-90B6-48BEC9CB17A3}" uniqueName="26" name="+3"/>
    <tableColumn id="16" xr3:uid="{E805BEDB-50CC-4B69-ADCE-5A5644A3403F}" uniqueName="Provisie" name="(bedrijfs-kosten bruto waarvan) provisie" dataDxfId="2">
      <xmlColumnPr mapId="3" xpath="/Root/Inkomen/Provisie" xmlDataType="string"/>
    </tableColumn>
    <tableColumn id="27" xr3:uid="{BF00CA34-1D37-4396-996F-0C25EB5C0413}" uniqueName="27" name="=3"/>
    <tableColumn id="17" xr3:uid="{55EC1B96-0296-4022-9BC2-C0D715784EEC}" uniqueName="TotaleKosten" name="bedrijfs-kosten bruto" dataDxfId="1">
      <calculatedColumnFormula>Table9[[#This Row],[(bedrijfs-kosten bruto waarvan) kosten]]+Table9[[#This Row],[(bedrijfs-kosten bruto waarvan) provisie]]</calculatedColumnFormula>
      <xmlColumnPr mapId="3" xpath="/Root/Inkomen/TotaleKosten" xmlDataType="string"/>
    </tableColumn>
    <tableColumn id="18" xr3:uid="{8BA8FA79-8C3E-4760-9B4E-D4D3BA3E5909}" uniqueName="Resultaat" name="resultaat voor rente bruto _x000a_(= O -V -AA)" dataDxfId="0">
      <calculatedColumnFormula>Table9[[#This Row],[verdiende premie bruto]]-Table9[[#This Row],[geleden schade bruto]]-Table9[[#This Row],[bedrijfs-kosten bruto]]</calculatedColumnFormula>
      <xmlColumnPr mapId="3" xpath="/Root/Inkomen/Resultaat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574775BE-CC6D-45CF-B937-5B10AD6416B4}" r="B2" connectionId="0">
    <xmlCellPr id="1" xr6:uid="{C2B01E4C-7EA9-4F4A-934F-3FDE83FB5B78}" uniqueName="Vergunningnummer">
      <xmlPr mapId="3" xpath="/Root/Algemeen/Vergunningnummer" xmlDataType="integer"/>
    </xmlCellPr>
  </singleXmlCell>
  <singleXmlCell id="2" xr6:uid="{DBA41D26-CF95-4C6D-8C3A-0B423F36F91F}" r="B3" connectionId="0">
    <xmlCellPr id="1" xr6:uid="{F15A6220-697D-4E8C-87D7-193E23EF1B09}" uniqueName="BegindatumRapportageperiode">
      <xmlPr mapId="3" xpath="/Root/Algemeen/BegindatumRapportageperiode" xmlDataType="date"/>
    </xmlCellPr>
  </singleXmlCell>
  <singleXmlCell id="3" xr6:uid="{8E321436-84D4-4E8F-9821-7F383761D06D}" r="B4" connectionId="0">
    <xmlCellPr id="1" xr6:uid="{9101C075-79BE-44F4-8625-A86B16E4F1A1}" uniqueName="EinddatumRapportageperiode">
      <xmlPr mapId="3" xpath="/Root/Algemeen/EinddatumRapportageperiode" xmlDataType="date"/>
    </xmlCellPr>
  </singleXmlCell>
  <singleXmlCell id="4" xr6:uid="{32D251C9-D623-447E-9E51-BF60AE2C9482}" r="B5" connectionId="0">
    <xmlCellPr id="1" xr6:uid="{524F205B-B35F-4352-9ECE-D0765B68B6F1}" uniqueName="Toelichting">
      <xmlPr mapId="3" xpath="/Root/Algemeen/Toelichting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8286-C173-494F-9E3A-4C73F1F528A4}">
  <sheetPr codeName="Sheet1"/>
  <dimension ref="A1:D10"/>
  <sheetViews>
    <sheetView tabSelected="1" zoomScale="80" zoomScaleNormal="80" workbookViewId="0">
      <selection activeCell="B5" sqref="B5"/>
    </sheetView>
  </sheetViews>
  <sheetFormatPr defaultRowHeight="14.5" x14ac:dyDescent="0.35"/>
  <cols>
    <col min="1" max="1" width="30.08984375" customWidth="1"/>
    <col min="2" max="2" width="44.08984375" customWidth="1"/>
  </cols>
  <sheetData>
    <row r="1" spans="1:4" ht="83.15" customHeight="1" x14ac:dyDescent="0.35">
      <c r="A1" s="136" t="s">
        <v>134</v>
      </c>
      <c r="B1" s="137"/>
    </row>
    <row r="2" spans="1:4" ht="43.5" x14ac:dyDescent="0.35">
      <c r="A2" s="13" t="s">
        <v>114</v>
      </c>
      <c r="B2" s="66"/>
    </row>
    <row r="3" spans="1:4" ht="58" x14ac:dyDescent="0.35">
      <c r="A3" s="64" t="s">
        <v>115</v>
      </c>
      <c r="B3" s="67">
        <v>44927</v>
      </c>
    </row>
    <row r="4" spans="1:4" ht="58" x14ac:dyDescent="0.35">
      <c r="A4" s="13" t="s">
        <v>116</v>
      </c>
      <c r="B4" s="68">
        <v>45291</v>
      </c>
    </row>
    <row r="5" spans="1:4" ht="175.5" customHeight="1" x14ac:dyDescent="0.35">
      <c r="A5" s="65" t="s">
        <v>113</v>
      </c>
      <c r="B5" s="127"/>
      <c r="C5" s="12"/>
      <c r="D5" s="12"/>
    </row>
    <row r="6" spans="1:4" x14ac:dyDescent="0.35">
      <c r="B6" s="12"/>
      <c r="C6" s="12"/>
      <c r="D6" s="12"/>
    </row>
    <row r="7" spans="1:4" x14ac:dyDescent="0.35">
      <c r="B7" s="12"/>
      <c r="C7" s="12"/>
      <c r="D7" s="12"/>
    </row>
    <row r="8" spans="1:4" x14ac:dyDescent="0.35">
      <c r="B8" s="12"/>
      <c r="C8" s="12"/>
      <c r="D8" s="12"/>
    </row>
    <row r="9" spans="1:4" x14ac:dyDescent="0.35">
      <c r="B9" s="12"/>
    </row>
    <row r="10" spans="1:4" x14ac:dyDescent="0.35">
      <c r="B10" s="12"/>
    </row>
  </sheetData>
  <sheetProtection algorithmName="SHA-512" hashValue="X6utl3+bT987y7nOC0BUbv+tPmje364+IJgWTKXCH6G8NcpanG647HRkor1+BZe32Uaap0juRWF2j6aWQ6bGwQ==" saltValue="NA7t3/ITmmVvBTEytb7/MA==" spinCount="100000" sheet="1" selectLockedCells="1"/>
  <mergeCells count="1">
    <mergeCell ref="A1:B1"/>
  </mergeCells>
  <dataValidations count="2">
    <dataValidation type="textLength" operator="equal" allowBlank="1" showInputMessage="1" showErrorMessage="1" errorTitle="8-cijferig vergunningnummer" error="Het vergunningnummer moet uit 8 cijfers bestaan" sqref="B2" xr:uid="{156A2A86-F238-4FAB-9920-E80A680A7AE2}">
      <formula1>8</formula1>
    </dataValidation>
    <dataValidation type="date" allowBlank="1" showInputMessage="1" showErrorMessage="1" errorTitle="Datum in mm-dd-jjj" error="Vul een datum in volgens het formaat jjjj-mm-dd tussen 01-01-2021 en 31-12-2040" sqref="B3:B4" xr:uid="{100B5505-62CE-4E57-8276-D9A51498F928}">
      <formula1>44197</formula1>
      <formula2>51501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C4E7-CA57-4427-8F69-CAAF7C17F46F}">
  <sheetPr codeName="Sheet3"/>
  <dimension ref="A1:Y31"/>
  <sheetViews>
    <sheetView showZeros="0" zoomScale="80" zoomScaleNormal="8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F3" sqref="F3"/>
    </sheetView>
  </sheetViews>
  <sheetFormatPr defaultRowHeight="14.5" x14ac:dyDescent="0.35"/>
  <cols>
    <col min="1" max="1" width="11" customWidth="1"/>
    <col min="2" max="2" width="15.90625" customWidth="1"/>
    <col min="3" max="3" width="10.08984375" bestFit="1" customWidth="1"/>
    <col min="4" max="4" width="13.54296875" customWidth="1"/>
    <col min="5" max="5" width="9.453125" customWidth="1"/>
    <col min="6" max="6" width="10.54296875" style="4" customWidth="1"/>
    <col min="7" max="7" width="2.453125" style="4" customWidth="1"/>
    <col min="8" max="8" width="13.453125" style="4" customWidth="1"/>
    <col min="9" max="9" width="2.453125" style="4" customWidth="1"/>
    <col min="10" max="10" width="12.90625" style="4" customWidth="1"/>
    <col min="11" max="11" width="2.453125" style="4" bestFit="1" customWidth="1"/>
    <col min="12" max="12" width="11" style="4" customWidth="1"/>
    <col min="13" max="13" width="12" style="4" customWidth="1"/>
    <col min="14" max="14" width="2.453125" style="4" bestFit="1" customWidth="1"/>
    <col min="15" max="15" width="13.90625" style="4" customWidth="1"/>
    <col min="16" max="16" width="2.90625" style="4" bestFit="1" customWidth="1"/>
    <col min="17" max="17" width="12" style="4" customWidth="1"/>
    <col min="18" max="18" width="2.90625" style="4" bestFit="1" customWidth="1"/>
    <col min="19" max="20" width="12" style="4" customWidth="1"/>
    <col min="21" max="21" width="2.90625" style="4" bestFit="1" customWidth="1"/>
    <col min="22" max="22" width="12" style="4" customWidth="1"/>
    <col min="23" max="23" width="2.90625" style="4" bestFit="1" customWidth="1"/>
    <col min="24" max="25" width="12" style="4" customWidth="1"/>
  </cols>
  <sheetData>
    <row r="1" spans="1:25" ht="15" thickBot="1" x14ac:dyDescent="0.4">
      <c r="A1" s="138" t="s">
        <v>119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3" customFormat="1" ht="64.5" customHeight="1" thickBot="1" x14ac:dyDescent="0.4">
      <c r="A2" s="26" t="s">
        <v>0</v>
      </c>
      <c r="B2" s="27" t="s">
        <v>1</v>
      </c>
      <c r="C2" s="27" t="s">
        <v>2</v>
      </c>
      <c r="D2" s="27" t="s">
        <v>72</v>
      </c>
      <c r="E2" s="28" t="s">
        <v>85</v>
      </c>
      <c r="F2" s="29" t="s">
        <v>73</v>
      </c>
      <c r="G2" s="104" t="s">
        <v>79</v>
      </c>
      <c r="H2" s="30" t="s">
        <v>81</v>
      </c>
      <c r="I2" s="30" t="s">
        <v>83</v>
      </c>
      <c r="J2" s="30" t="s">
        <v>82</v>
      </c>
      <c r="K2" s="30" t="s">
        <v>80</v>
      </c>
      <c r="L2" s="31" t="s">
        <v>74</v>
      </c>
      <c r="M2" s="32" t="s">
        <v>75</v>
      </c>
      <c r="N2" s="30" t="s">
        <v>124</v>
      </c>
      <c r="O2" s="33" t="s">
        <v>131</v>
      </c>
      <c r="P2" s="30" t="s">
        <v>125</v>
      </c>
      <c r="Q2" s="33" t="s">
        <v>77</v>
      </c>
      <c r="R2" s="30" t="s">
        <v>126</v>
      </c>
      <c r="S2" s="34" t="s">
        <v>78</v>
      </c>
      <c r="T2" s="32" t="s">
        <v>88</v>
      </c>
      <c r="U2" s="30" t="s">
        <v>127</v>
      </c>
      <c r="V2" s="33" t="s">
        <v>86</v>
      </c>
      <c r="W2" s="30" t="s">
        <v>128</v>
      </c>
      <c r="X2" s="34" t="s">
        <v>87</v>
      </c>
      <c r="Y2" s="35" t="s">
        <v>84</v>
      </c>
    </row>
    <row r="3" spans="1:25" x14ac:dyDescent="0.35">
      <c r="A3" s="56" t="s">
        <v>4</v>
      </c>
      <c r="B3" s="91"/>
      <c r="C3" s="91"/>
      <c r="D3" s="91" t="s">
        <v>17</v>
      </c>
      <c r="E3" s="98"/>
      <c r="F3" s="57"/>
      <c r="G3" s="105" t="s">
        <v>79</v>
      </c>
      <c r="H3" s="58"/>
      <c r="I3" s="105" t="s">
        <v>83</v>
      </c>
      <c r="J3" s="58"/>
      <c r="K3" s="105" t="s">
        <v>80</v>
      </c>
      <c r="L3" s="21">
        <f>Table5[[#This Row],[geboekte premie bruto]]+Table5[[#This Row],[premie-voorziening primo bruto]]-Table5[[#This Row],[premie-voorziening ultimo bruto]]</f>
        <v>0</v>
      </c>
      <c r="M3" s="57"/>
      <c r="N3" s="105" t="s">
        <v>83</v>
      </c>
      <c r="O3" s="58"/>
      <c r="P3" s="105" t="s">
        <v>79</v>
      </c>
      <c r="Q3" s="58"/>
      <c r="R3" s="105" t="s">
        <v>80</v>
      </c>
      <c r="S3" s="21">
        <f>Table5[[#This Row],[betaalde schade bruto]]-Table5[[#This Row],[schadevoor-ziening primo bruto]]+Table5[[#This Row],[schadevoorziening ultimo bruto]]</f>
        <v>0</v>
      </c>
      <c r="T3" s="57"/>
      <c r="U3" s="105" t="s">
        <v>79</v>
      </c>
      <c r="V3" s="58"/>
      <c r="W3" s="105" t="s">
        <v>80</v>
      </c>
      <c r="X3" s="21">
        <f>Table5[[#This Row],[(bedrijfs-kosten bruto waarvan) kosten]]+Table5[[#This Row],[(bedrijfs-kosten bruto waarvan) provisie]]</f>
        <v>0</v>
      </c>
      <c r="Y3" s="22">
        <f>Table5[[#This Row],[verdiende premie bruto]]-Table5[[#This Row],[geleden schade bruto]]-Table5[[#This Row],[bedrijfs-kosten bruto]]</f>
        <v>0</v>
      </c>
    </row>
    <row r="4" spans="1:25" x14ac:dyDescent="0.35">
      <c r="A4" s="5" t="s">
        <v>4</v>
      </c>
      <c r="B4" s="92"/>
      <c r="C4" s="92"/>
      <c r="D4" s="92" t="s">
        <v>18</v>
      </c>
      <c r="E4" s="99"/>
      <c r="F4" s="14"/>
      <c r="G4" s="106" t="s">
        <v>79</v>
      </c>
      <c r="H4" s="17"/>
      <c r="I4" s="106" t="s">
        <v>83</v>
      </c>
      <c r="J4" s="17"/>
      <c r="K4" s="106" t="s">
        <v>80</v>
      </c>
      <c r="L4" s="21">
        <f>Table5[[#This Row],[geboekte premie bruto]]+Table5[[#This Row],[premie-voorziening primo bruto]]-Table5[[#This Row],[premie-voorziening ultimo bruto]]</f>
        <v>0</v>
      </c>
      <c r="M4" s="14"/>
      <c r="N4" s="106" t="s">
        <v>83</v>
      </c>
      <c r="O4" s="17"/>
      <c r="P4" s="106" t="s">
        <v>79</v>
      </c>
      <c r="Q4" s="17"/>
      <c r="R4" s="106" t="s">
        <v>80</v>
      </c>
      <c r="S4" s="21">
        <f>Table5[[#This Row],[betaalde schade bruto]]-Table5[[#This Row],[schadevoor-ziening primo bruto]]+Table5[[#This Row],[schadevoorziening ultimo bruto]]</f>
        <v>0</v>
      </c>
      <c r="T4" s="14"/>
      <c r="U4" s="106" t="s">
        <v>79</v>
      </c>
      <c r="V4" s="17"/>
      <c r="W4" s="106" t="s">
        <v>80</v>
      </c>
      <c r="X4" s="21">
        <f>Table5[[#This Row],[(bedrijfs-kosten bruto waarvan) kosten]]+Table5[[#This Row],[(bedrijfs-kosten bruto waarvan) provisie]]</f>
        <v>0</v>
      </c>
      <c r="Y4" s="22">
        <f>Table5[[#This Row],[verdiende premie bruto]]-Table5[[#This Row],[geleden schade bruto]]-Table5[[#This Row],[bedrijfs-kosten bruto]]</f>
        <v>0</v>
      </c>
    </row>
    <row r="5" spans="1:25" x14ac:dyDescent="0.35">
      <c r="A5" s="56" t="s">
        <v>4</v>
      </c>
      <c r="B5" s="91" t="s">
        <v>5</v>
      </c>
      <c r="C5" s="91"/>
      <c r="D5" s="60"/>
      <c r="E5" s="100" t="s">
        <v>6</v>
      </c>
      <c r="F5" s="57"/>
      <c r="G5" s="105" t="s">
        <v>79</v>
      </c>
      <c r="H5" s="58"/>
      <c r="I5" s="105" t="s">
        <v>83</v>
      </c>
      <c r="J5" s="58"/>
      <c r="K5" s="105" t="s">
        <v>80</v>
      </c>
      <c r="L5" s="21">
        <f>Table5[[#This Row],[geboekte premie bruto]]+Table5[[#This Row],[premie-voorziening primo bruto]]-Table5[[#This Row],[premie-voorziening ultimo bruto]]</f>
        <v>0</v>
      </c>
      <c r="M5" s="57"/>
      <c r="N5" s="105" t="s">
        <v>83</v>
      </c>
      <c r="O5" s="58"/>
      <c r="P5" s="105" t="s">
        <v>79</v>
      </c>
      <c r="Q5" s="58"/>
      <c r="R5" s="105" t="s">
        <v>80</v>
      </c>
      <c r="S5" s="21">
        <f>Table5[[#This Row],[betaalde schade bruto]]-Table5[[#This Row],[schadevoor-ziening primo bruto]]+Table5[[#This Row],[schadevoorziening ultimo bruto]]</f>
        <v>0</v>
      </c>
      <c r="T5" s="57"/>
      <c r="U5" s="105" t="s">
        <v>79</v>
      </c>
      <c r="V5" s="58"/>
      <c r="W5" s="105" t="s">
        <v>80</v>
      </c>
      <c r="X5" s="21">
        <f>Table5[[#This Row],[(bedrijfs-kosten bruto waarvan) kosten]]+Table5[[#This Row],[(bedrijfs-kosten bruto waarvan) provisie]]</f>
        <v>0</v>
      </c>
      <c r="Y5" s="22">
        <f>Table5[[#This Row],[verdiende premie bruto]]-Table5[[#This Row],[geleden schade bruto]]-Table5[[#This Row],[bedrijfs-kosten bruto]]</f>
        <v>0</v>
      </c>
    </row>
    <row r="6" spans="1:25" x14ac:dyDescent="0.35">
      <c r="A6" s="5" t="s">
        <v>4</v>
      </c>
      <c r="B6" s="92" t="s">
        <v>5</v>
      </c>
      <c r="C6" s="92"/>
      <c r="D6" s="95"/>
      <c r="E6" s="101" t="s">
        <v>22</v>
      </c>
      <c r="F6" s="14"/>
      <c r="G6" s="106" t="s">
        <v>79</v>
      </c>
      <c r="H6" s="17"/>
      <c r="I6" s="106" t="s">
        <v>83</v>
      </c>
      <c r="J6" s="17"/>
      <c r="K6" s="106" t="s">
        <v>80</v>
      </c>
      <c r="L6" s="21">
        <f>Table5[[#This Row],[geboekte premie bruto]]+Table5[[#This Row],[premie-voorziening primo bruto]]-Table5[[#This Row],[premie-voorziening ultimo bruto]]</f>
        <v>0</v>
      </c>
      <c r="M6" s="14"/>
      <c r="N6" s="106" t="s">
        <v>83</v>
      </c>
      <c r="O6" s="17"/>
      <c r="P6" s="106" t="s">
        <v>79</v>
      </c>
      <c r="Q6" s="17"/>
      <c r="R6" s="106" t="s">
        <v>80</v>
      </c>
      <c r="S6" s="21">
        <f>Table5[[#This Row],[betaalde schade bruto]]-Table5[[#This Row],[schadevoor-ziening primo bruto]]+Table5[[#This Row],[schadevoorziening ultimo bruto]]</f>
        <v>0</v>
      </c>
      <c r="T6" s="14"/>
      <c r="U6" s="106" t="s">
        <v>79</v>
      </c>
      <c r="V6" s="17"/>
      <c r="W6" s="106" t="s">
        <v>80</v>
      </c>
      <c r="X6" s="21">
        <f>Table5[[#This Row],[(bedrijfs-kosten bruto waarvan) kosten]]+Table5[[#This Row],[(bedrijfs-kosten bruto waarvan) provisie]]</f>
        <v>0</v>
      </c>
      <c r="Y6" s="22">
        <f>Table5[[#This Row],[verdiende premie bruto]]-Table5[[#This Row],[geleden schade bruto]]-Table5[[#This Row],[bedrijfs-kosten bruto]]</f>
        <v>0</v>
      </c>
    </row>
    <row r="7" spans="1:25" x14ac:dyDescent="0.35">
      <c r="A7" s="24" t="s">
        <v>4</v>
      </c>
      <c r="B7" s="93" t="s">
        <v>5</v>
      </c>
      <c r="C7" s="93"/>
      <c r="D7" s="96"/>
      <c r="E7" s="102"/>
      <c r="F7" s="15">
        <f>F5+F6</f>
        <v>0</v>
      </c>
      <c r="G7" s="107" t="s">
        <v>79</v>
      </c>
      <c r="H7" s="18">
        <f>H5+H6</f>
        <v>0</v>
      </c>
      <c r="I7" s="108" t="s">
        <v>83</v>
      </c>
      <c r="J7" s="18">
        <f>J5+J6</f>
        <v>0</v>
      </c>
      <c r="K7" s="108" t="s">
        <v>80</v>
      </c>
      <c r="L7" s="21">
        <f>Table5[[#This Row],[geboekte premie bruto]]+Table5[[#This Row],[premie-voorziening primo bruto]]-Table5[[#This Row],[premie-voorziening ultimo bruto]]</f>
        <v>0</v>
      </c>
      <c r="M7" s="15">
        <f>M5+M6</f>
        <v>0</v>
      </c>
      <c r="N7" s="108" t="s">
        <v>83</v>
      </c>
      <c r="O7" s="18">
        <f>O5+O6</f>
        <v>0</v>
      </c>
      <c r="P7" s="108" t="s">
        <v>79</v>
      </c>
      <c r="Q7" s="18">
        <f>Q5+Q6</f>
        <v>0</v>
      </c>
      <c r="R7" s="108" t="s">
        <v>80</v>
      </c>
      <c r="S7" s="21">
        <f>Table5[[#This Row],[betaalde schade bruto]]-Table5[[#This Row],[schadevoor-ziening primo bruto]]+Table5[[#This Row],[schadevoorziening ultimo bruto]]</f>
        <v>0</v>
      </c>
      <c r="T7" s="15">
        <f>T5+T6</f>
        <v>0</v>
      </c>
      <c r="U7" s="108" t="s">
        <v>79</v>
      </c>
      <c r="V7" s="18">
        <f>V5+V6</f>
        <v>0</v>
      </c>
      <c r="W7" s="108" t="s">
        <v>80</v>
      </c>
      <c r="X7" s="21">
        <f>Table5[[#This Row],[(bedrijfs-kosten bruto waarvan) kosten]]+Table5[[#This Row],[(bedrijfs-kosten bruto waarvan) provisie]]</f>
        <v>0</v>
      </c>
      <c r="Y7" s="22">
        <f>Table5[[#This Row],[verdiende premie bruto]]-Table5[[#This Row],[geleden schade bruto]]-Table5[[#This Row],[bedrijfs-kosten bruto]]</f>
        <v>0</v>
      </c>
    </row>
    <row r="8" spans="1:25" x14ac:dyDescent="0.35">
      <c r="A8" s="5" t="s">
        <v>4</v>
      </c>
      <c r="B8" s="92" t="s">
        <v>65</v>
      </c>
      <c r="C8" s="92" t="s">
        <v>70</v>
      </c>
      <c r="D8" s="95"/>
      <c r="E8" s="101" t="s">
        <v>6</v>
      </c>
      <c r="F8" s="14"/>
      <c r="G8" s="106" t="s">
        <v>79</v>
      </c>
      <c r="H8" s="17"/>
      <c r="I8" s="106" t="s">
        <v>83</v>
      </c>
      <c r="J8" s="17"/>
      <c r="K8" s="106" t="s">
        <v>80</v>
      </c>
      <c r="L8" s="21">
        <f>Table5[[#This Row],[geboekte premie bruto]]+Table5[[#This Row],[premie-voorziening primo bruto]]-Table5[[#This Row],[premie-voorziening ultimo bruto]]</f>
        <v>0</v>
      </c>
      <c r="M8" s="14"/>
      <c r="N8" s="106" t="s">
        <v>83</v>
      </c>
      <c r="O8" s="17"/>
      <c r="P8" s="106" t="s">
        <v>79</v>
      </c>
      <c r="Q8" s="17"/>
      <c r="R8" s="106" t="s">
        <v>80</v>
      </c>
      <c r="S8" s="21">
        <f>Table5[[#This Row],[betaalde schade bruto]]-Table5[[#This Row],[schadevoor-ziening primo bruto]]+Table5[[#This Row],[schadevoorziening ultimo bruto]]</f>
        <v>0</v>
      </c>
      <c r="T8" s="14"/>
      <c r="U8" s="106" t="s">
        <v>79</v>
      </c>
      <c r="V8" s="17"/>
      <c r="W8" s="106" t="s">
        <v>80</v>
      </c>
      <c r="X8" s="21">
        <f>Table5[[#This Row],[(bedrijfs-kosten bruto waarvan) kosten]]+Table5[[#This Row],[(bedrijfs-kosten bruto waarvan) provisie]]</f>
        <v>0</v>
      </c>
      <c r="Y8" s="22">
        <f>Table5[[#This Row],[verdiende premie bruto]]-Table5[[#This Row],[geleden schade bruto]]-Table5[[#This Row],[bedrijfs-kosten bruto]]</f>
        <v>0</v>
      </c>
    </row>
    <row r="9" spans="1:25" x14ac:dyDescent="0.35">
      <c r="A9" s="56" t="s">
        <v>4</v>
      </c>
      <c r="B9" s="91" t="s">
        <v>65</v>
      </c>
      <c r="C9" s="91" t="str">
        <f>C8</f>
        <v>Vrachtauto</v>
      </c>
      <c r="D9" s="60"/>
      <c r="E9" s="100" t="s">
        <v>22</v>
      </c>
      <c r="F9" s="57"/>
      <c r="G9" s="105" t="s">
        <v>79</v>
      </c>
      <c r="H9" s="58"/>
      <c r="I9" s="105" t="s">
        <v>83</v>
      </c>
      <c r="J9" s="58"/>
      <c r="K9" s="105" t="s">
        <v>80</v>
      </c>
      <c r="L9" s="21">
        <f>Table5[[#This Row],[geboekte premie bruto]]+Table5[[#This Row],[premie-voorziening primo bruto]]-Table5[[#This Row],[premie-voorziening ultimo bruto]]</f>
        <v>0</v>
      </c>
      <c r="M9" s="57"/>
      <c r="N9" s="105" t="s">
        <v>83</v>
      </c>
      <c r="O9" s="58"/>
      <c r="P9" s="105" t="s">
        <v>79</v>
      </c>
      <c r="Q9" s="58"/>
      <c r="R9" s="105" t="s">
        <v>80</v>
      </c>
      <c r="S9" s="21">
        <f>Table5[[#This Row],[betaalde schade bruto]]-Table5[[#This Row],[schadevoor-ziening primo bruto]]+Table5[[#This Row],[schadevoorziening ultimo bruto]]</f>
        <v>0</v>
      </c>
      <c r="T9" s="57"/>
      <c r="U9" s="105" t="s">
        <v>79</v>
      </c>
      <c r="V9" s="58"/>
      <c r="W9" s="105" t="s">
        <v>80</v>
      </c>
      <c r="X9" s="21">
        <f>Table5[[#This Row],[(bedrijfs-kosten bruto waarvan) kosten]]+Table5[[#This Row],[(bedrijfs-kosten bruto waarvan) provisie]]</f>
        <v>0</v>
      </c>
      <c r="Y9" s="22">
        <f>Table5[[#This Row],[verdiende premie bruto]]-Table5[[#This Row],[geleden schade bruto]]-Table5[[#This Row],[bedrijfs-kosten bruto]]</f>
        <v>0</v>
      </c>
    </row>
    <row r="10" spans="1:25" x14ac:dyDescent="0.35">
      <c r="A10" s="24" t="s">
        <v>4</v>
      </c>
      <c r="B10" s="93" t="s">
        <v>65</v>
      </c>
      <c r="C10" s="93" t="str">
        <f>C8</f>
        <v>Vrachtauto</v>
      </c>
      <c r="D10" s="96"/>
      <c r="E10" s="102"/>
      <c r="F10" s="15">
        <f>F8+F9</f>
        <v>0</v>
      </c>
      <c r="G10" s="108" t="s">
        <v>79</v>
      </c>
      <c r="H10" s="18">
        <f>H8+H9</f>
        <v>0</v>
      </c>
      <c r="I10" s="108" t="s">
        <v>83</v>
      </c>
      <c r="J10" s="18">
        <f>J8+J9</f>
        <v>0</v>
      </c>
      <c r="K10" s="108" t="s">
        <v>80</v>
      </c>
      <c r="L10" s="21">
        <f>Table5[[#This Row],[geboekte premie bruto]]+Table5[[#This Row],[premie-voorziening primo bruto]]-Table5[[#This Row],[premie-voorziening ultimo bruto]]</f>
        <v>0</v>
      </c>
      <c r="M10" s="15">
        <f>M8+M9</f>
        <v>0</v>
      </c>
      <c r="N10" s="108" t="s">
        <v>83</v>
      </c>
      <c r="O10" s="18">
        <f>O8+O9</f>
        <v>0</v>
      </c>
      <c r="P10" s="108" t="s">
        <v>79</v>
      </c>
      <c r="Q10" s="18">
        <f>Q8+Q9</f>
        <v>0</v>
      </c>
      <c r="R10" s="108" t="s">
        <v>80</v>
      </c>
      <c r="S10" s="21">
        <f>Table5[[#This Row],[betaalde schade bruto]]-Table5[[#This Row],[schadevoor-ziening primo bruto]]+Table5[[#This Row],[schadevoorziening ultimo bruto]]</f>
        <v>0</v>
      </c>
      <c r="T10" s="15">
        <f>T8+T9</f>
        <v>0</v>
      </c>
      <c r="U10" s="108" t="s">
        <v>79</v>
      </c>
      <c r="V10" s="18">
        <f>V8+V9</f>
        <v>0</v>
      </c>
      <c r="W10" s="108" t="s">
        <v>80</v>
      </c>
      <c r="X10" s="21">
        <f>Table5[[#This Row],[(bedrijfs-kosten bruto waarvan) kosten]]+Table5[[#This Row],[(bedrijfs-kosten bruto waarvan) provisie]]</f>
        <v>0</v>
      </c>
      <c r="Y10" s="22">
        <f>Table5[[#This Row],[verdiende premie bruto]]-Table5[[#This Row],[geleden schade bruto]]-Table5[[#This Row],[bedrijfs-kosten bruto]]</f>
        <v>0</v>
      </c>
    </row>
    <row r="11" spans="1:25" x14ac:dyDescent="0.35">
      <c r="A11" s="56" t="s">
        <v>4</v>
      </c>
      <c r="B11" s="91" t="s">
        <v>65</v>
      </c>
      <c r="C11" s="91" t="s">
        <v>71</v>
      </c>
      <c r="D11" s="60"/>
      <c r="E11" s="100" t="s">
        <v>6</v>
      </c>
      <c r="F11" s="57"/>
      <c r="G11" s="105" t="s">
        <v>79</v>
      </c>
      <c r="H11" s="58"/>
      <c r="I11" s="105" t="s">
        <v>83</v>
      </c>
      <c r="J11" s="58"/>
      <c r="K11" s="105" t="s">
        <v>80</v>
      </c>
      <c r="L11" s="21">
        <f>Table5[[#This Row],[geboekte premie bruto]]+Table5[[#This Row],[premie-voorziening primo bruto]]-Table5[[#This Row],[premie-voorziening ultimo bruto]]</f>
        <v>0</v>
      </c>
      <c r="M11" s="57"/>
      <c r="N11" s="105" t="s">
        <v>83</v>
      </c>
      <c r="O11" s="58"/>
      <c r="P11" s="105" t="s">
        <v>79</v>
      </c>
      <c r="Q11" s="58"/>
      <c r="R11" s="105" t="s">
        <v>80</v>
      </c>
      <c r="S11" s="21">
        <f>Table5[[#This Row],[betaalde schade bruto]]-Table5[[#This Row],[schadevoor-ziening primo bruto]]+Table5[[#This Row],[schadevoorziening ultimo bruto]]</f>
        <v>0</v>
      </c>
      <c r="T11" s="57"/>
      <c r="U11" s="105" t="s">
        <v>79</v>
      </c>
      <c r="V11" s="58"/>
      <c r="W11" s="105" t="s">
        <v>80</v>
      </c>
      <c r="X11" s="21">
        <f>Table5[[#This Row],[(bedrijfs-kosten bruto waarvan) kosten]]+Table5[[#This Row],[(bedrijfs-kosten bruto waarvan) provisie]]</f>
        <v>0</v>
      </c>
      <c r="Y11" s="22">
        <f>Table5[[#This Row],[verdiende premie bruto]]-Table5[[#This Row],[geleden schade bruto]]-Table5[[#This Row],[bedrijfs-kosten bruto]]</f>
        <v>0</v>
      </c>
    </row>
    <row r="12" spans="1:25" x14ac:dyDescent="0.35">
      <c r="A12" s="5" t="s">
        <v>4</v>
      </c>
      <c r="B12" s="92" t="s">
        <v>65</v>
      </c>
      <c r="C12" s="92" t="str">
        <f>C11</f>
        <v>Bestelauto</v>
      </c>
      <c r="D12" s="95"/>
      <c r="E12" s="101" t="s">
        <v>22</v>
      </c>
      <c r="F12" s="14"/>
      <c r="G12" s="106" t="s">
        <v>79</v>
      </c>
      <c r="H12" s="17"/>
      <c r="I12" s="106" t="s">
        <v>83</v>
      </c>
      <c r="J12" s="17"/>
      <c r="K12" s="106" t="s">
        <v>80</v>
      </c>
      <c r="L12" s="21">
        <f>Table5[[#This Row],[geboekte premie bruto]]+Table5[[#This Row],[premie-voorziening primo bruto]]-Table5[[#This Row],[premie-voorziening ultimo bruto]]</f>
        <v>0</v>
      </c>
      <c r="M12" s="14"/>
      <c r="N12" s="106" t="s">
        <v>83</v>
      </c>
      <c r="O12" s="17"/>
      <c r="P12" s="106" t="s">
        <v>79</v>
      </c>
      <c r="Q12" s="17"/>
      <c r="R12" s="106" t="s">
        <v>80</v>
      </c>
      <c r="S12" s="21">
        <f>Table5[[#This Row],[betaalde schade bruto]]-Table5[[#This Row],[schadevoor-ziening primo bruto]]+Table5[[#This Row],[schadevoorziening ultimo bruto]]</f>
        <v>0</v>
      </c>
      <c r="T12" s="14"/>
      <c r="U12" s="106" t="s">
        <v>79</v>
      </c>
      <c r="V12" s="17"/>
      <c r="W12" s="106" t="s">
        <v>80</v>
      </c>
      <c r="X12" s="21">
        <f>Table5[[#This Row],[(bedrijfs-kosten bruto waarvan) kosten]]+Table5[[#This Row],[(bedrijfs-kosten bruto waarvan) provisie]]</f>
        <v>0</v>
      </c>
      <c r="Y12" s="22">
        <f>Table5[[#This Row],[verdiende premie bruto]]-Table5[[#This Row],[geleden schade bruto]]-Table5[[#This Row],[bedrijfs-kosten bruto]]</f>
        <v>0</v>
      </c>
    </row>
    <row r="13" spans="1:25" x14ac:dyDescent="0.35">
      <c r="A13" s="24" t="s">
        <v>4</v>
      </c>
      <c r="B13" s="93" t="s">
        <v>65</v>
      </c>
      <c r="C13" s="93" t="str">
        <f>C11</f>
        <v>Bestelauto</v>
      </c>
      <c r="D13" s="96"/>
      <c r="E13" s="102"/>
      <c r="F13" s="15">
        <f>F11+F12</f>
        <v>0</v>
      </c>
      <c r="G13" s="108" t="s">
        <v>79</v>
      </c>
      <c r="H13" s="18">
        <f>H11+H12</f>
        <v>0</v>
      </c>
      <c r="I13" s="108" t="s">
        <v>83</v>
      </c>
      <c r="J13" s="18">
        <f>J11+J12</f>
        <v>0</v>
      </c>
      <c r="K13" s="108" t="s">
        <v>80</v>
      </c>
      <c r="L13" s="21">
        <f>Table5[[#This Row],[geboekte premie bruto]]+Table5[[#This Row],[premie-voorziening primo bruto]]-Table5[[#This Row],[premie-voorziening ultimo bruto]]</f>
        <v>0</v>
      </c>
      <c r="M13" s="15">
        <f>M11+M12</f>
        <v>0</v>
      </c>
      <c r="N13" s="108" t="s">
        <v>83</v>
      </c>
      <c r="O13" s="18">
        <f>O11+O12</f>
        <v>0</v>
      </c>
      <c r="P13" s="108" t="s">
        <v>79</v>
      </c>
      <c r="Q13" s="18">
        <f>Q11+Q12</f>
        <v>0</v>
      </c>
      <c r="R13" s="108" t="s">
        <v>80</v>
      </c>
      <c r="S13" s="21">
        <f>Table5[[#This Row],[betaalde schade bruto]]-Table5[[#This Row],[schadevoor-ziening primo bruto]]+Table5[[#This Row],[schadevoorziening ultimo bruto]]</f>
        <v>0</v>
      </c>
      <c r="T13" s="15">
        <f>T11+T12</f>
        <v>0</v>
      </c>
      <c r="U13" s="108" t="s">
        <v>79</v>
      </c>
      <c r="V13" s="18">
        <f>V11+V12</f>
        <v>0</v>
      </c>
      <c r="W13" s="108" t="s">
        <v>80</v>
      </c>
      <c r="X13" s="21">
        <f>Table5[[#This Row],[(bedrijfs-kosten bruto waarvan) kosten]]+Table5[[#This Row],[(bedrijfs-kosten bruto waarvan) provisie]]</f>
        <v>0</v>
      </c>
      <c r="Y13" s="22">
        <f>Table5[[#This Row],[verdiende premie bruto]]-Table5[[#This Row],[geleden schade bruto]]-Table5[[#This Row],[bedrijfs-kosten bruto]]</f>
        <v>0</v>
      </c>
    </row>
    <row r="14" spans="1:25" x14ac:dyDescent="0.35">
      <c r="A14" s="24" t="s">
        <v>4</v>
      </c>
      <c r="B14" s="93" t="s">
        <v>65</v>
      </c>
      <c r="C14" s="93"/>
      <c r="D14" s="96"/>
      <c r="E14" s="102" t="s">
        <v>6</v>
      </c>
      <c r="F14" s="15">
        <f>F8+F11</f>
        <v>0</v>
      </c>
      <c r="G14" s="108" t="s">
        <v>79</v>
      </c>
      <c r="H14" s="18">
        <f>H8+H11</f>
        <v>0</v>
      </c>
      <c r="I14" s="108" t="s">
        <v>83</v>
      </c>
      <c r="J14" s="18">
        <f>J8+J11</f>
        <v>0</v>
      </c>
      <c r="K14" s="108" t="s">
        <v>80</v>
      </c>
      <c r="L14" s="21">
        <f>Table5[[#This Row],[geboekte premie bruto]]+Table5[[#This Row],[premie-voorziening primo bruto]]-Table5[[#This Row],[premie-voorziening ultimo bruto]]</f>
        <v>0</v>
      </c>
      <c r="M14" s="15">
        <f>M8+M11</f>
        <v>0</v>
      </c>
      <c r="N14" s="108" t="s">
        <v>83</v>
      </c>
      <c r="O14" s="18">
        <f>O8+O11</f>
        <v>0</v>
      </c>
      <c r="P14" s="108" t="s">
        <v>79</v>
      </c>
      <c r="Q14" s="18">
        <f>Q8+Q11</f>
        <v>0</v>
      </c>
      <c r="R14" s="108" t="s">
        <v>80</v>
      </c>
      <c r="S14" s="21">
        <f>Table5[[#This Row],[betaalde schade bruto]]-Table5[[#This Row],[schadevoor-ziening primo bruto]]+Table5[[#This Row],[schadevoorziening ultimo bruto]]</f>
        <v>0</v>
      </c>
      <c r="T14" s="15">
        <f>T8+T11</f>
        <v>0</v>
      </c>
      <c r="U14" s="108" t="s">
        <v>79</v>
      </c>
      <c r="V14" s="18">
        <f>V8+V11</f>
        <v>0</v>
      </c>
      <c r="W14" s="108" t="s">
        <v>80</v>
      </c>
      <c r="X14" s="21">
        <f>Table5[[#This Row],[(bedrijfs-kosten bruto waarvan) kosten]]+Table5[[#This Row],[(bedrijfs-kosten bruto waarvan) provisie]]</f>
        <v>0</v>
      </c>
      <c r="Y14" s="22">
        <f>Table5[[#This Row],[verdiende premie bruto]]-Table5[[#This Row],[geleden schade bruto]]-Table5[[#This Row],[bedrijfs-kosten bruto]]</f>
        <v>0</v>
      </c>
    </row>
    <row r="15" spans="1:25" x14ac:dyDescent="0.35">
      <c r="A15" s="24" t="s">
        <v>4</v>
      </c>
      <c r="B15" s="93" t="s">
        <v>65</v>
      </c>
      <c r="C15" s="93"/>
      <c r="D15" s="96"/>
      <c r="E15" s="102" t="s">
        <v>22</v>
      </c>
      <c r="F15" s="15">
        <f>F9+F12</f>
        <v>0</v>
      </c>
      <c r="G15" s="108" t="s">
        <v>79</v>
      </c>
      <c r="H15" s="18">
        <f>H9+H12</f>
        <v>0</v>
      </c>
      <c r="I15" s="108" t="s">
        <v>83</v>
      </c>
      <c r="J15" s="18">
        <f>J9+J12</f>
        <v>0</v>
      </c>
      <c r="K15" s="108" t="s">
        <v>80</v>
      </c>
      <c r="L15" s="21">
        <f>Table5[[#This Row],[geboekte premie bruto]]+Table5[[#This Row],[premie-voorziening primo bruto]]-Table5[[#This Row],[premie-voorziening ultimo bruto]]</f>
        <v>0</v>
      </c>
      <c r="M15" s="15">
        <f>M9+M12</f>
        <v>0</v>
      </c>
      <c r="N15" s="108" t="s">
        <v>83</v>
      </c>
      <c r="O15" s="18">
        <f>O9+O12</f>
        <v>0</v>
      </c>
      <c r="P15" s="108" t="s">
        <v>79</v>
      </c>
      <c r="Q15" s="18">
        <f>Q9+Q12</f>
        <v>0</v>
      </c>
      <c r="R15" s="108" t="s">
        <v>80</v>
      </c>
      <c r="S15" s="21">
        <f>Table5[[#This Row],[betaalde schade bruto]]-Table5[[#This Row],[schadevoor-ziening primo bruto]]+Table5[[#This Row],[schadevoorziening ultimo bruto]]</f>
        <v>0</v>
      </c>
      <c r="T15" s="15">
        <f>T9+T12</f>
        <v>0</v>
      </c>
      <c r="U15" s="108" t="s">
        <v>79</v>
      </c>
      <c r="V15" s="18">
        <f>V9+V12</f>
        <v>0</v>
      </c>
      <c r="W15" s="108" t="s">
        <v>80</v>
      </c>
      <c r="X15" s="21">
        <f>Table5[[#This Row],[(bedrijfs-kosten bruto waarvan) kosten]]+Table5[[#This Row],[(bedrijfs-kosten bruto waarvan) provisie]]</f>
        <v>0</v>
      </c>
      <c r="Y15" s="22">
        <f>Table5[[#This Row],[verdiende premie bruto]]-Table5[[#This Row],[geleden schade bruto]]-Table5[[#This Row],[bedrijfs-kosten bruto]]</f>
        <v>0</v>
      </c>
    </row>
    <row r="16" spans="1:25" x14ac:dyDescent="0.35">
      <c r="A16" s="24" t="s">
        <v>4</v>
      </c>
      <c r="B16" s="93" t="s">
        <v>65</v>
      </c>
      <c r="C16" s="93"/>
      <c r="D16" s="96"/>
      <c r="E16" s="102"/>
      <c r="F16" s="15">
        <f>F14+F15</f>
        <v>0</v>
      </c>
      <c r="G16" s="108" t="s">
        <v>79</v>
      </c>
      <c r="H16" s="18">
        <f>H14+H15</f>
        <v>0</v>
      </c>
      <c r="I16" s="108" t="s">
        <v>83</v>
      </c>
      <c r="J16" s="18">
        <f>J14+J15</f>
        <v>0</v>
      </c>
      <c r="K16" s="108" t="s">
        <v>80</v>
      </c>
      <c r="L16" s="21">
        <f>Table5[[#This Row],[geboekte premie bruto]]+Table5[[#This Row],[premie-voorziening primo bruto]]-Table5[[#This Row],[premie-voorziening ultimo bruto]]</f>
        <v>0</v>
      </c>
      <c r="M16" s="15">
        <f>M14+M15</f>
        <v>0</v>
      </c>
      <c r="N16" s="108" t="s">
        <v>83</v>
      </c>
      <c r="O16" s="18">
        <f>O14+O15</f>
        <v>0</v>
      </c>
      <c r="P16" s="108" t="s">
        <v>79</v>
      </c>
      <c r="Q16" s="18">
        <f>Q14+Q15</f>
        <v>0</v>
      </c>
      <c r="R16" s="108" t="s">
        <v>80</v>
      </c>
      <c r="S16" s="21">
        <f>Table5[[#This Row],[betaalde schade bruto]]-Table5[[#This Row],[schadevoor-ziening primo bruto]]+Table5[[#This Row],[schadevoorziening ultimo bruto]]</f>
        <v>0</v>
      </c>
      <c r="T16" s="15">
        <f>T14+T15</f>
        <v>0</v>
      </c>
      <c r="U16" s="108" t="s">
        <v>79</v>
      </c>
      <c r="V16" s="18">
        <f>V14+V15</f>
        <v>0</v>
      </c>
      <c r="W16" s="108" t="s">
        <v>80</v>
      </c>
      <c r="X16" s="21">
        <f>Table5[[#This Row],[(bedrijfs-kosten bruto waarvan) kosten]]+Table5[[#This Row],[(bedrijfs-kosten bruto waarvan) provisie]]</f>
        <v>0</v>
      </c>
      <c r="Y16" s="22">
        <f>Table5[[#This Row],[verdiende premie bruto]]-Table5[[#This Row],[geleden schade bruto]]-Table5[[#This Row],[bedrijfs-kosten bruto]]</f>
        <v>0</v>
      </c>
    </row>
    <row r="17" spans="1:25" x14ac:dyDescent="0.35">
      <c r="A17" s="56" t="s">
        <v>4</v>
      </c>
      <c r="B17" s="91" t="s">
        <v>66</v>
      </c>
      <c r="C17" s="91"/>
      <c r="D17" s="60"/>
      <c r="E17" s="100" t="s">
        <v>6</v>
      </c>
      <c r="F17" s="57"/>
      <c r="G17" s="105" t="s">
        <v>79</v>
      </c>
      <c r="H17" s="58"/>
      <c r="I17" s="105" t="s">
        <v>83</v>
      </c>
      <c r="J17" s="58"/>
      <c r="K17" s="105" t="s">
        <v>80</v>
      </c>
      <c r="L17" s="21">
        <f>Table5[[#This Row],[geboekte premie bruto]]+Table5[[#This Row],[premie-voorziening primo bruto]]-Table5[[#This Row],[premie-voorziening ultimo bruto]]</f>
        <v>0</v>
      </c>
      <c r="M17" s="57"/>
      <c r="N17" s="105" t="s">
        <v>83</v>
      </c>
      <c r="O17" s="58"/>
      <c r="P17" s="105" t="s">
        <v>79</v>
      </c>
      <c r="Q17" s="58"/>
      <c r="R17" s="105" t="s">
        <v>80</v>
      </c>
      <c r="S17" s="21">
        <f>Table5[[#This Row],[betaalde schade bruto]]-Table5[[#This Row],[schadevoor-ziening primo bruto]]+Table5[[#This Row],[schadevoorziening ultimo bruto]]</f>
        <v>0</v>
      </c>
      <c r="T17" s="57"/>
      <c r="U17" s="105" t="s">
        <v>79</v>
      </c>
      <c r="V17" s="58"/>
      <c r="W17" s="105" t="s">
        <v>80</v>
      </c>
      <c r="X17" s="21">
        <f>Table5[[#This Row],[(bedrijfs-kosten bruto waarvan) kosten]]+Table5[[#This Row],[(bedrijfs-kosten bruto waarvan) provisie]]</f>
        <v>0</v>
      </c>
      <c r="Y17" s="22">
        <f>Table5[[#This Row],[verdiende premie bruto]]-Table5[[#This Row],[geleden schade bruto]]-Table5[[#This Row],[bedrijfs-kosten bruto]]</f>
        <v>0</v>
      </c>
    </row>
    <row r="18" spans="1:25" x14ac:dyDescent="0.35">
      <c r="A18" s="5" t="s">
        <v>4</v>
      </c>
      <c r="B18" s="92" t="s">
        <v>66</v>
      </c>
      <c r="C18" s="92"/>
      <c r="D18" s="95"/>
      <c r="E18" s="101" t="s">
        <v>22</v>
      </c>
      <c r="F18" s="14"/>
      <c r="G18" s="106" t="s">
        <v>79</v>
      </c>
      <c r="H18" s="17"/>
      <c r="I18" s="106" t="s">
        <v>83</v>
      </c>
      <c r="J18" s="17"/>
      <c r="K18" s="106" t="s">
        <v>80</v>
      </c>
      <c r="L18" s="21">
        <f>Table5[[#This Row],[geboekte premie bruto]]+Table5[[#This Row],[premie-voorziening primo bruto]]-Table5[[#This Row],[premie-voorziening ultimo bruto]]</f>
        <v>0</v>
      </c>
      <c r="M18" s="14"/>
      <c r="N18" s="106" t="s">
        <v>83</v>
      </c>
      <c r="O18" s="17"/>
      <c r="P18" s="106" t="s">
        <v>79</v>
      </c>
      <c r="Q18" s="17"/>
      <c r="R18" s="106" t="s">
        <v>80</v>
      </c>
      <c r="S18" s="21">
        <f>Table5[[#This Row],[betaalde schade bruto]]-Table5[[#This Row],[schadevoor-ziening primo bruto]]+Table5[[#This Row],[schadevoorziening ultimo bruto]]</f>
        <v>0</v>
      </c>
      <c r="T18" s="14"/>
      <c r="U18" s="106" t="s">
        <v>79</v>
      </c>
      <c r="V18" s="17"/>
      <c r="W18" s="106" t="s">
        <v>80</v>
      </c>
      <c r="X18" s="21">
        <f>Table5[[#This Row],[(bedrijfs-kosten bruto waarvan) kosten]]+Table5[[#This Row],[(bedrijfs-kosten bruto waarvan) provisie]]</f>
        <v>0</v>
      </c>
      <c r="Y18" s="22">
        <f>Table5[[#This Row],[verdiende premie bruto]]-Table5[[#This Row],[geleden schade bruto]]-Table5[[#This Row],[bedrijfs-kosten bruto]]</f>
        <v>0</v>
      </c>
    </row>
    <row r="19" spans="1:25" x14ac:dyDescent="0.35">
      <c r="A19" s="24" t="s">
        <v>4</v>
      </c>
      <c r="B19" s="93" t="s">
        <v>66</v>
      </c>
      <c r="C19" s="93"/>
      <c r="D19" s="96"/>
      <c r="E19" s="102"/>
      <c r="F19" s="15">
        <f>F17+F18</f>
        <v>0</v>
      </c>
      <c r="G19" s="108" t="s">
        <v>79</v>
      </c>
      <c r="H19" s="18">
        <f>H17+H18</f>
        <v>0</v>
      </c>
      <c r="I19" s="108" t="s">
        <v>83</v>
      </c>
      <c r="J19" s="18">
        <f>J17+J18</f>
        <v>0</v>
      </c>
      <c r="K19" s="108" t="s">
        <v>80</v>
      </c>
      <c r="L19" s="21">
        <f>Table5[[#This Row],[geboekte premie bruto]]+Table5[[#This Row],[premie-voorziening primo bruto]]-Table5[[#This Row],[premie-voorziening ultimo bruto]]</f>
        <v>0</v>
      </c>
      <c r="M19" s="15">
        <f>M17+M18</f>
        <v>0</v>
      </c>
      <c r="N19" s="108" t="s">
        <v>83</v>
      </c>
      <c r="O19" s="18">
        <f>O17+O18</f>
        <v>0</v>
      </c>
      <c r="P19" s="108" t="s">
        <v>79</v>
      </c>
      <c r="Q19" s="18">
        <f>Q17+Q18</f>
        <v>0</v>
      </c>
      <c r="R19" s="108" t="s">
        <v>80</v>
      </c>
      <c r="S19" s="21">
        <f>Table5[[#This Row],[betaalde schade bruto]]-Table5[[#This Row],[schadevoor-ziening primo bruto]]+Table5[[#This Row],[schadevoorziening ultimo bruto]]</f>
        <v>0</v>
      </c>
      <c r="T19" s="15">
        <f>T17+T18</f>
        <v>0</v>
      </c>
      <c r="U19" s="108" t="s">
        <v>79</v>
      </c>
      <c r="V19" s="18">
        <f>V17+V18</f>
        <v>0</v>
      </c>
      <c r="W19" s="108" t="s">
        <v>80</v>
      </c>
      <c r="X19" s="21">
        <f>Table5[[#This Row],[(bedrijfs-kosten bruto waarvan) kosten]]+Table5[[#This Row],[(bedrijfs-kosten bruto waarvan) provisie]]</f>
        <v>0</v>
      </c>
      <c r="Y19" s="22">
        <f>Table5[[#This Row],[verdiende premie bruto]]-Table5[[#This Row],[geleden schade bruto]]-Table5[[#This Row],[bedrijfs-kosten bruto]]</f>
        <v>0</v>
      </c>
    </row>
    <row r="20" spans="1:25" x14ac:dyDescent="0.35">
      <c r="A20" s="5" t="s">
        <v>4</v>
      </c>
      <c r="B20" s="92" t="s">
        <v>67</v>
      </c>
      <c r="C20" s="92"/>
      <c r="D20" s="95"/>
      <c r="E20" s="101" t="s">
        <v>6</v>
      </c>
      <c r="F20" s="14"/>
      <c r="G20" s="106" t="s">
        <v>79</v>
      </c>
      <c r="H20" s="17"/>
      <c r="I20" s="106" t="s">
        <v>83</v>
      </c>
      <c r="J20" s="17"/>
      <c r="K20" s="106" t="s">
        <v>80</v>
      </c>
      <c r="L20" s="21">
        <f>Table5[[#This Row],[geboekte premie bruto]]+Table5[[#This Row],[premie-voorziening primo bruto]]-Table5[[#This Row],[premie-voorziening ultimo bruto]]</f>
        <v>0</v>
      </c>
      <c r="M20" s="14"/>
      <c r="N20" s="106" t="s">
        <v>83</v>
      </c>
      <c r="O20" s="17"/>
      <c r="P20" s="106" t="s">
        <v>79</v>
      </c>
      <c r="Q20" s="17"/>
      <c r="R20" s="106" t="s">
        <v>80</v>
      </c>
      <c r="S20" s="21">
        <f>Table5[[#This Row],[betaalde schade bruto]]-Table5[[#This Row],[schadevoor-ziening primo bruto]]+Table5[[#This Row],[schadevoorziening ultimo bruto]]</f>
        <v>0</v>
      </c>
      <c r="T20" s="14"/>
      <c r="U20" s="106" t="s">
        <v>79</v>
      </c>
      <c r="V20" s="17"/>
      <c r="W20" s="106" t="s">
        <v>80</v>
      </c>
      <c r="X20" s="21">
        <f>Table5[[#This Row],[(bedrijfs-kosten bruto waarvan) kosten]]+Table5[[#This Row],[(bedrijfs-kosten bruto waarvan) provisie]]</f>
        <v>0</v>
      </c>
      <c r="Y20" s="22">
        <f>Table5[[#This Row],[verdiende premie bruto]]-Table5[[#This Row],[geleden schade bruto]]-Table5[[#This Row],[bedrijfs-kosten bruto]]</f>
        <v>0</v>
      </c>
    </row>
    <row r="21" spans="1:25" x14ac:dyDescent="0.35">
      <c r="A21" s="56" t="s">
        <v>4</v>
      </c>
      <c r="B21" s="91" t="s">
        <v>67</v>
      </c>
      <c r="C21" s="91"/>
      <c r="D21" s="60"/>
      <c r="E21" s="100" t="s">
        <v>22</v>
      </c>
      <c r="F21" s="57"/>
      <c r="G21" s="105" t="s">
        <v>79</v>
      </c>
      <c r="H21" s="58"/>
      <c r="I21" s="105" t="s">
        <v>83</v>
      </c>
      <c r="J21" s="58"/>
      <c r="K21" s="105" t="s">
        <v>80</v>
      </c>
      <c r="L21" s="21">
        <f>Table5[[#This Row],[geboekte premie bruto]]+Table5[[#This Row],[premie-voorziening primo bruto]]-Table5[[#This Row],[premie-voorziening ultimo bruto]]</f>
        <v>0</v>
      </c>
      <c r="M21" s="57"/>
      <c r="N21" s="105" t="s">
        <v>83</v>
      </c>
      <c r="O21" s="58"/>
      <c r="P21" s="105" t="s">
        <v>79</v>
      </c>
      <c r="Q21" s="58"/>
      <c r="R21" s="105" t="s">
        <v>80</v>
      </c>
      <c r="S21" s="21">
        <f>Table5[[#This Row],[betaalde schade bruto]]-Table5[[#This Row],[schadevoor-ziening primo bruto]]+Table5[[#This Row],[schadevoorziening ultimo bruto]]</f>
        <v>0</v>
      </c>
      <c r="T21" s="57"/>
      <c r="U21" s="105" t="s">
        <v>79</v>
      </c>
      <c r="V21" s="58"/>
      <c r="W21" s="105" t="s">
        <v>80</v>
      </c>
      <c r="X21" s="21">
        <f>Table5[[#This Row],[(bedrijfs-kosten bruto waarvan) kosten]]+Table5[[#This Row],[(bedrijfs-kosten bruto waarvan) provisie]]</f>
        <v>0</v>
      </c>
      <c r="Y21" s="22">
        <f>Table5[[#This Row],[verdiende premie bruto]]-Table5[[#This Row],[geleden schade bruto]]-Table5[[#This Row],[bedrijfs-kosten bruto]]</f>
        <v>0</v>
      </c>
    </row>
    <row r="22" spans="1:25" x14ac:dyDescent="0.35">
      <c r="A22" s="24" t="s">
        <v>4</v>
      </c>
      <c r="B22" s="93" t="s">
        <v>67</v>
      </c>
      <c r="C22" s="93"/>
      <c r="D22" s="96"/>
      <c r="E22" s="102"/>
      <c r="F22" s="15">
        <f>F20+F21</f>
        <v>0</v>
      </c>
      <c r="G22" s="108" t="s">
        <v>79</v>
      </c>
      <c r="H22" s="18">
        <f>H20+H21</f>
        <v>0</v>
      </c>
      <c r="I22" s="108" t="s">
        <v>83</v>
      </c>
      <c r="J22" s="18">
        <f>J20+J21</f>
        <v>0</v>
      </c>
      <c r="K22" s="108" t="s">
        <v>80</v>
      </c>
      <c r="L22" s="21">
        <f>Table5[[#This Row],[geboekte premie bruto]]+Table5[[#This Row],[premie-voorziening primo bruto]]-Table5[[#This Row],[premie-voorziening ultimo bruto]]</f>
        <v>0</v>
      </c>
      <c r="M22" s="15">
        <f>M20+M21</f>
        <v>0</v>
      </c>
      <c r="N22" s="108" t="s">
        <v>83</v>
      </c>
      <c r="O22" s="18">
        <f>O20+O21</f>
        <v>0</v>
      </c>
      <c r="P22" s="108" t="s">
        <v>79</v>
      </c>
      <c r="Q22" s="18">
        <f>Q20+Q21</f>
        <v>0</v>
      </c>
      <c r="R22" s="108" t="s">
        <v>80</v>
      </c>
      <c r="S22" s="21">
        <f>Table5[[#This Row],[betaalde schade bruto]]-Table5[[#This Row],[schadevoor-ziening primo bruto]]+Table5[[#This Row],[schadevoorziening ultimo bruto]]</f>
        <v>0</v>
      </c>
      <c r="T22" s="15">
        <f>T20+T21</f>
        <v>0</v>
      </c>
      <c r="U22" s="108" t="s">
        <v>79</v>
      </c>
      <c r="V22" s="18">
        <f>V20+V21</f>
        <v>0</v>
      </c>
      <c r="W22" s="108" t="s">
        <v>80</v>
      </c>
      <c r="X22" s="21">
        <f>Table5[[#This Row],[(bedrijfs-kosten bruto waarvan) kosten]]+Table5[[#This Row],[(bedrijfs-kosten bruto waarvan) provisie]]</f>
        <v>0</v>
      </c>
      <c r="Y22" s="22">
        <f>Table5[[#This Row],[verdiende premie bruto]]-Table5[[#This Row],[geleden schade bruto]]-Table5[[#This Row],[bedrijfs-kosten bruto]]</f>
        <v>0</v>
      </c>
    </row>
    <row r="23" spans="1:25" x14ac:dyDescent="0.35">
      <c r="A23" s="56" t="s">
        <v>4</v>
      </c>
      <c r="B23" s="91" t="s">
        <v>68</v>
      </c>
      <c r="C23" s="91"/>
      <c r="D23" s="60"/>
      <c r="E23" s="100" t="s">
        <v>6</v>
      </c>
      <c r="F23" s="57"/>
      <c r="G23" s="105" t="s">
        <v>79</v>
      </c>
      <c r="H23" s="58"/>
      <c r="I23" s="105" t="s">
        <v>83</v>
      </c>
      <c r="J23" s="58"/>
      <c r="K23" s="105" t="s">
        <v>80</v>
      </c>
      <c r="L23" s="21">
        <f>Table5[[#This Row],[geboekte premie bruto]]+Table5[[#This Row],[premie-voorziening primo bruto]]-Table5[[#This Row],[premie-voorziening ultimo bruto]]</f>
        <v>0</v>
      </c>
      <c r="M23" s="57"/>
      <c r="N23" s="105" t="s">
        <v>83</v>
      </c>
      <c r="O23" s="58"/>
      <c r="P23" s="105" t="s">
        <v>79</v>
      </c>
      <c r="Q23" s="58"/>
      <c r="R23" s="105" t="s">
        <v>80</v>
      </c>
      <c r="S23" s="21">
        <f>Table5[[#This Row],[betaalde schade bruto]]-Table5[[#This Row],[schadevoor-ziening primo bruto]]+Table5[[#This Row],[schadevoorziening ultimo bruto]]</f>
        <v>0</v>
      </c>
      <c r="T23" s="57"/>
      <c r="U23" s="105" t="s">
        <v>79</v>
      </c>
      <c r="V23" s="58"/>
      <c r="W23" s="105" t="s">
        <v>80</v>
      </c>
      <c r="X23" s="21">
        <f>Table5[[#This Row],[(bedrijfs-kosten bruto waarvan) kosten]]+Table5[[#This Row],[(bedrijfs-kosten bruto waarvan) provisie]]</f>
        <v>0</v>
      </c>
      <c r="Y23" s="22">
        <f>Table5[[#This Row],[verdiende premie bruto]]-Table5[[#This Row],[geleden schade bruto]]-Table5[[#This Row],[bedrijfs-kosten bruto]]</f>
        <v>0</v>
      </c>
    </row>
    <row r="24" spans="1:25" x14ac:dyDescent="0.35">
      <c r="A24" s="5" t="s">
        <v>4</v>
      </c>
      <c r="B24" s="92" t="s">
        <v>68</v>
      </c>
      <c r="C24" s="92"/>
      <c r="D24" s="95"/>
      <c r="E24" s="101" t="s">
        <v>22</v>
      </c>
      <c r="F24" s="14"/>
      <c r="G24" s="106" t="s">
        <v>79</v>
      </c>
      <c r="H24" s="17"/>
      <c r="I24" s="106" t="s">
        <v>83</v>
      </c>
      <c r="J24" s="17"/>
      <c r="K24" s="106" t="s">
        <v>80</v>
      </c>
      <c r="L24" s="21">
        <f>Table5[[#This Row],[geboekte premie bruto]]+Table5[[#This Row],[premie-voorziening primo bruto]]-Table5[[#This Row],[premie-voorziening ultimo bruto]]</f>
        <v>0</v>
      </c>
      <c r="M24" s="14"/>
      <c r="N24" s="106" t="s">
        <v>83</v>
      </c>
      <c r="O24" s="17"/>
      <c r="P24" s="106" t="s">
        <v>79</v>
      </c>
      <c r="Q24" s="17"/>
      <c r="R24" s="106" t="s">
        <v>80</v>
      </c>
      <c r="S24" s="21">
        <f>Table5[[#This Row],[betaalde schade bruto]]-Table5[[#This Row],[schadevoor-ziening primo bruto]]+Table5[[#This Row],[schadevoorziening ultimo bruto]]</f>
        <v>0</v>
      </c>
      <c r="T24" s="14"/>
      <c r="U24" s="106" t="s">
        <v>79</v>
      </c>
      <c r="V24" s="17"/>
      <c r="W24" s="106" t="s">
        <v>80</v>
      </c>
      <c r="X24" s="21">
        <f>Table5[[#This Row],[(bedrijfs-kosten bruto waarvan) kosten]]+Table5[[#This Row],[(bedrijfs-kosten bruto waarvan) provisie]]</f>
        <v>0</v>
      </c>
      <c r="Y24" s="22">
        <f>Table5[[#This Row],[verdiende premie bruto]]-Table5[[#This Row],[geleden schade bruto]]-Table5[[#This Row],[bedrijfs-kosten bruto]]</f>
        <v>0</v>
      </c>
    </row>
    <row r="25" spans="1:25" x14ac:dyDescent="0.35">
      <c r="A25" s="24" t="s">
        <v>4</v>
      </c>
      <c r="B25" s="93" t="s">
        <v>68</v>
      </c>
      <c r="C25" s="93"/>
      <c r="D25" s="96"/>
      <c r="E25" s="102"/>
      <c r="F25" s="15">
        <f>F23+F24</f>
        <v>0</v>
      </c>
      <c r="G25" s="108" t="s">
        <v>79</v>
      </c>
      <c r="H25" s="18">
        <f>H23+H24</f>
        <v>0</v>
      </c>
      <c r="I25" s="108" t="s">
        <v>83</v>
      </c>
      <c r="J25" s="18">
        <f>J23+J24</f>
        <v>0</v>
      </c>
      <c r="K25" s="108" t="s">
        <v>80</v>
      </c>
      <c r="L25" s="21">
        <f>Table5[[#This Row],[geboekte premie bruto]]+Table5[[#This Row],[premie-voorziening primo bruto]]-Table5[[#This Row],[premie-voorziening ultimo bruto]]</f>
        <v>0</v>
      </c>
      <c r="M25" s="15">
        <f>M23+M24</f>
        <v>0</v>
      </c>
      <c r="N25" s="108" t="s">
        <v>83</v>
      </c>
      <c r="O25" s="18">
        <f>O23+O24</f>
        <v>0</v>
      </c>
      <c r="P25" s="108" t="s">
        <v>79</v>
      </c>
      <c r="Q25" s="18">
        <f>Q23+Q24</f>
        <v>0</v>
      </c>
      <c r="R25" s="108" t="s">
        <v>80</v>
      </c>
      <c r="S25" s="21">
        <f>Table5[[#This Row],[betaalde schade bruto]]-Table5[[#This Row],[schadevoor-ziening primo bruto]]+Table5[[#This Row],[schadevoorziening ultimo bruto]]</f>
        <v>0</v>
      </c>
      <c r="T25" s="15">
        <f>T23+T24</f>
        <v>0</v>
      </c>
      <c r="U25" s="108" t="s">
        <v>79</v>
      </c>
      <c r="V25" s="18">
        <f>V23+V24</f>
        <v>0</v>
      </c>
      <c r="W25" s="108" t="s">
        <v>80</v>
      </c>
      <c r="X25" s="21">
        <f>Table5[[#This Row],[(bedrijfs-kosten bruto waarvan) kosten]]+Table5[[#This Row],[(bedrijfs-kosten bruto waarvan) provisie]]</f>
        <v>0</v>
      </c>
      <c r="Y25" s="22">
        <f>Table5[[#This Row],[verdiende premie bruto]]-Table5[[#This Row],[geleden schade bruto]]-Table5[[#This Row],[bedrijfs-kosten bruto]]</f>
        <v>0</v>
      </c>
    </row>
    <row r="26" spans="1:25" x14ac:dyDescent="0.35">
      <c r="A26" s="5" t="s">
        <v>4</v>
      </c>
      <c r="B26" s="92" t="s">
        <v>69</v>
      </c>
      <c r="C26" s="92"/>
      <c r="D26" s="95"/>
      <c r="E26" s="101" t="s">
        <v>22</v>
      </c>
      <c r="F26" s="14"/>
      <c r="G26" s="106" t="s">
        <v>79</v>
      </c>
      <c r="H26" s="17"/>
      <c r="I26" s="106" t="s">
        <v>83</v>
      </c>
      <c r="J26" s="17"/>
      <c r="K26" s="106" t="s">
        <v>80</v>
      </c>
      <c r="L26" s="21">
        <f>Table5[[#This Row],[geboekte premie bruto]]+Table5[[#This Row],[premie-voorziening primo bruto]]-Table5[[#This Row],[premie-voorziening ultimo bruto]]</f>
        <v>0</v>
      </c>
      <c r="M26" s="14"/>
      <c r="N26" s="106" t="s">
        <v>83</v>
      </c>
      <c r="O26" s="17"/>
      <c r="P26" s="106" t="s">
        <v>79</v>
      </c>
      <c r="Q26" s="17"/>
      <c r="R26" s="106" t="s">
        <v>80</v>
      </c>
      <c r="S26" s="21">
        <f>Table5[[#This Row],[betaalde schade bruto]]-Table5[[#This Row],[schadevoor-ziening primo bruto]]+Table5[[#This Row],[schadevoorziening ultimo bruto]]</f>
        <v>0</v>
      </c>
      <c r="T26" s="14"/>
      <c r="U26" s="106" t="s">
        <v>79</v>
      </c>
      <c r="V26" s="17"/>
      <c r="W26" s="106" t="s">
        <v>80</v>
      </c>
      <c r="X26" s="21">
        <f>Table5[[#This Row],[(bedrijfs-kosten bruto waarvan) kosten]]+Table5[[#This Row],[(bedrijfs-kosten bruto waarvan) provisie]]</f>
        <v>0</v>
      </c>
      <c r="Y26" s="22">
        <f>Table5[[#This Row],[verdiende premie bruto]]-Table5[[#This Row],[geleden schade bruto]]-Table5[[#This Row],[bedrijfs-kosten bruto]]</f>
        <v>0</v>
      </c>
    </row>
    <row r="27" spans="1:25" x14ac:dyDescent="0.35">
      <c r="A27" s="56" t="s">
        <v>4</v>
      </c>
      <c r="B27" s="91" t="s">
        <v>41</v>
      </c>
      <c r="C27" s="91"/>
      <c r="D27" s="60"/>
      <c r="E27" s="100" t="s">
        <v>6</v>
      </c>
      <c r="F27" s="57"/>
      <c r="G27" s="105" t="s">
        <v>79</v>
      </c>
      <c r="H27" s="58"/>
      <c r="I27" s="105" t="s">
        <v>83</v>
      </c>
      <c r="J27" s="58"/>
      <c r="K27" s="105" t="s">
        <v>80</v>
      </c>
      <c r="L27" s="21">
        <f>Table5[[#This Row],[geboekte premie bruto]]+Table5[[#This Row],[premie-voorziening primo bruto]]-Table5[[#This Row],[premie-voorziening ultimo bruto]]</f>
        <v>0</v>
      </c>
      <c r="M27" s="57"/>
      <c r="N27" s="105" t="s">
        <v>83</v>
      </c>
      <c r="O27" s="58"/>
      <c r="P27" s="105" t="s">
        <v>79</v>
      </c>
      <c r="Q27" s="58"/>
      <c r="R27" s="105" t="s">
        <v>80</v>
      </c>
      <c r="S27" s="21">
        <f>Table5[[#This Row],[betaalde schade bruto]]-Table5[[#This Row],[schadevoor-ziening primo bruto]]+Table5[[#This Row],[schadevoorziening ultimo bruto]]</f>
        <v>0</v>
      </c>
      <c r="T27" s="57"/>
      <c r="U27" s="105" t="s">
        <v>79</v>
      </c>
      <c r="V27" s="58"/>
      <c r="W27" s="105" t="s">
        <v>80</v>
      </c>
      <c r="X27" s="21">
        <f>Table5[[#This Row],[(bedrijfs-kosten bruto waarvan) kosten]]+Table5[[#This Row],[(bedrijfs-kosten bruto waarvan) provisie]]</f>
        <v>0</v>
      </c>
      <c r="Y27" s="22">
        <f>Table5[[#This Row],[verdiende premie bruto]]-Table5[[#This Row],[geleden schade bruto]]-Table5[[#This Row],[bedrijfs-kosten bruto]]</f>
        <v>0</v>
      </c>
    </row>
    <row r="28" spans="1:25" x14ac:dyDescent="0.35">
      <c r="A28" s="5" t="s">
        <v>4</v>
      </c>
      <c r="B28" s="92" t="s">
        <v>41</v>
      </c>
      <c r="C28" s="92"/>
      <c r="D28" s="95"/>
      <c r="E28" s="101" t="s">
        <v>22</v>
      </c>
      <c r="F28" s="14"/>
      <c r="G28" s="106" t="s">
        <v>79</v>
      </c>
      <c r="H28" s="17"/>
      <c r="I28" s="106" t="s">
        <v>83</v>
      </c>
      <c r="J28" s="17"/>
      <c r="K28" s="106" t="s">
        <v>80</v>
      </c>
      <c r="L28" s="21">
        <f>Table5[[#This Row],[geboekte premie bruto]]+Table5[[#This Row],[premie-voorziening primo bruto]]-Table5[[#This Row],[premie-voorziening ultimo bruto]]</f>
        <v>0</v>
      </c>
      <c r="M28" s="14"/>
      <c r="N28" s="106" t="s">
        <v>83</v>
      </c>
      <c r="O28" s="17"/>
      <c r="P28" s="106" t="s">
        <v>79</v>
      </c>
      <c r="Q28" s="17"/>
      <c r="R28" s="106" t="s">
        <v>80</v>
      </c>
      <c r="S28" s="21">
        <f>Table5[[#This Row],[betaalde schade bruto]]-Table5[[#This Row],[schadevoor-ziening primo bruto]]+Table5[[#This Row],[schadevoorziening ultimo bruto]]</f>
        <v>0</v>
      </c>
      <c r="T28" s="14"/>
      <c r="U28" s="106" t="s">
        <v>79</v>
      </c>
      <c r="V28" s="17"/>
      <c r="W28" s="106" t="s">
        <v>80</v>
      </c>
      <c r="X28" s="21">
        <f>Table5[[#This Row],[(bedrijfs-kosten bruto waarvan) kosten]]+Table5[[#This Row],[(bedrijfs-kosten bruto waarvan) provisie]]</f>
        <v>0</v>
      </c>
      <c r="Y28" s="22">
        <f>Table5[[#This Row],[verdiende premie bruto]]-Table5[[#This Row],[geleden schade bruto]]-Table5[[#This Row],[bedrijfs-kosten bruto]]</f>
        <v>0</v>
      </c>
    </row>
    <row r="29" spans="1:25" x14ac:dyDescent="0.35">
      <c r="A29" s="24" t="s">
        <v>4</v>
      </c>
      <c r="B29" s="93" t="s">
        <v>41</v>
      </c>
      <c r="C29" s="93"/>
      <c r="D29" s="96"/>
      <c r="E29" s="102"/>
      <c r="F29" s="15">
        <f>F27+F28</f>
        <v>0</v>
      </c>
      <c r="G29" s="108" t="s">
        <v>79</v>
      </c>
      <c r="H29" s="18">
        <f>H27+H28</f>
        <v>0</v>
      </c>
      <c r="I29" s="108" t="s">
        <v>83</v>
      </c>
      <c r="J29" s="18">
        <f>J27+J28</f>
        <v>0</v>
      </c>
      <c r="K29" s="108" t="s">
        <v>80</v>
      </c>
      <c r="L29" s="21">
        <f>Table5[[#This Row],[geboekte premie bruto]]+Table5[[#This Row],[premie-voorziening primo bruto]]-Table5[[#This Row],[premie-voorziening ultimo bruto]]</f>
        <v>0</v>
      </c>
      <c r="M29" s="15">
        <f>M27+M28</f>
        <v>0</v>
      </c>
      <c r="N29" s="108" t="s">
        <v>83</v>
      </c>
      <c r="O29" s="18">
        <f>O27+O28</f>
        <v>0</v>
      </c>
      <c r="P29" s="108" t="s">
        <v>79</v>
      </c>
      <c r="Q29" s="18">
        <f>Q27+Q28</f>
        <v>0</v>
      </c>
      <c r="R29" s="108" t="s">
        <v>80</v>
      </c>
      <c r="S29" s="21">
        <f>Table5[[#This Row],[betaalde schade bruto]]-Table5[[#This Row],[schadevoor-ziening primo bruto]]+Table5[[#This Row],[schadevoorziening ultimo bruto]]</f>
        <v>0</v>
      </c>
      <c r="T29" s="15">
        <f>T27+T28</f>
        <v>0</v>
      </c>
      <c r="U29" s="108" t="s">
        <v>79</v>
      </c>
      <c r="V29" s="18">
        <f>V27+V28</f>
        <v>0</v>
      </c>
      <c r="W29" s="108" t="s">
        <v>80</v>
      </c>
      <c r="X29" s="21">
        <f>Table5[[#This Row],[(bedrijfs-kosten bruto waarvan) kosten]]+Table5[[#This Row],[(bedrijfs-kosten bruto waarvan) provisie]]</f>
        <v>0</v>
      </c>
      <c r="Y29" s="22">
        <f>Table5[[#This Row],[verdiende premie bruto]]-Table5[[#This Row],[geleden schade bruto]]-Table5[[#This Row],[bedrijfs-kosten bruto]]</f>
        <v>0</v>
      </c>
    </row>
    <row r="30" spans="1:25" x14ac:dyDescent="0.35">
      <c r="A30" s="24" t="s">
        <v>4</v>
      </c>
      <c r="B30" s="93"/>
      <c r="C30" s="93"/>
      <c r="D30" s="96"/>
      <c r="E30" s="102" t="s">
        <v>6</v>
      </c>
      <c r="F30" s="15">
        <f>F5+F14+F17+F20+F23+F27</f>
        <v>0</v>
      </c>
      <c r="G30" s="108" t="s">
        <v>79</v>
      </c>
      <c r="H30" s="18">
        <f>H5+H14+H17+H20+H23+H27</f>
        <v>0</v>
      </c>
      <c r="I30" s="108" t="s">
        <v>83</v>
      </c>
      <c r="J30" s="18">
        <f>J5+J14+J17+J20+J23+J27</f>
        <v>0</v>
      </c>
      <c r="K30" s="108" t="s">
        <v>80</v>
      </c>
      <c r="L30" s="21">
        <f>Table5[[#This Row],[geboekte premie bruto]]+Table5[[#This Row],[premie-voorziening primo bruto]]-Table5[[#This Row],[premie-voorziening ultimo bruto]]</f>
        <v>0</v>
      </c>
      <c r="M30" s="15">
        <f>M5+M14+M17+M20+M23+M27</f>
        <v>0</v>
      </c>
      <c r="N30" s="108" t="s">
        <v>83</v>
      </c>
      <c r="O30" s="18">
        <f>O5+O14+O17+O20+O23+O27</f>
        <v>0</v>
      </c>
      <c r="P30" s="108" t="s">
        <v>79</v>
      </c>
      <c r="Q30" s="18">
        <f>Q5+Q14+Q17+Q20+Q23+Q27</f>
        <v>0</v>
      </c>
      <c r="R30" s="108" t="s">
        <v>80</v>
      </c>
      <c r="S30" s="21">
        <f>Table5[[#This Row],[betaalde schade bruto]]-Table5[[#This Row],[schadevoor-ziening primo bruto]]+Table5[[#This Row],[schadevoorziening ultimo bruto]]</f>
        <v>0</v>
      </c>
      <c r="T30" s="15">
        <f>T5+T14+T17+T20+T23+T27</f>
        <v>0</v>
      </c>
      <c r="U30" s="108" t="s">
        <v>79</v>
      </c>
      <c r="V30" s="18">
        <f>V5+V14+V17+V20+V23+V27</f>
        <v>0</v>
      </c>
      <c r="W30" s="108" t="s">
        <v>80</v>
      </c>
      <c r="X30" s="21">
        <f>Table5[[#This Row],[(bedrijfs-kosten bruto waarvan) kosten]]+Table5[[#This Row],[(bedrijfs-kosten bruto waarvan) provisie]]</f>
        <v>0</v>
      </c>
      <c r="Y30" s="22">
        <f>Table5[[#This Row],[verdiende premie bruto]]-Table5[[#This Row],[geleden schade bruto]]-Table5[[#This Row],[bedrijfs-kosten bruto]]</f>
        <v>0</v>
      </c>
    </row>
    <row r="31" spans="1:25" ht="15" thickBot="1" x14ac:dyDescent="0.4">
      <c r="A31" s="25" t="s">
        <v>4</v>
      </c>
      <c r="B31" s="94"/>
      <c r="C31" s="94"/>
      <c r="D31" s="97"/>
      <c r="E31" s="103" t="s">
        <v>22</v>
      </c>
      <c r="F31" s="16">
        <f>F6+F15+F18+F21+F24+F26+F28</f>
        <v>0</v>
      </c>
      <c r="G31" s="109" t="s">
        <v>79</v>
      </c>
      <c r="H31" s="19">
        <f>H6+H15+H18+H21+H24+H26+H28</f>
        <v>0</v>
      </c>
      <c r="I31" s="109" t="s">
        <v>83</v>
      </c>
      <c r="J31" s="19">
        <f>J6+J15+J18+J21+J24+J26+J28</f>
        <v>0</v>
      </c>
      <c r="K31" s="109" t="s">
        <v>80</v>
      </c>
      <c r="L31" s="20">
        <f>Table5[[#This Row],[geboekte premie bruto]]+Table5[[#This Row],[premie-voorziening primo bruto]]-Table5[[#This Row],[premie-voorziening ultimo bruto]]</f>
        <v>0</v>
      </c>
      <c r="M31" s="16">
        <f>M6+M15+M18+M21+M24+M26+M28</f>
        <v>0</v>
      </c>
      <c r="N31" s="109" t="s">
        <v>83</v>
      </c>
      <c r="O31" s="19">
        <f>O6+O15+O18+O21+O24+O26+O28</f>
        <v>0</v>
      </c>
      <c r="P31" s="109" t="s">
        <v>79</v>
      </c>
      <c r="Q31" s="19">
        <f>Q6+Q15+Q18+Q21+Q24+Q26+Q28</f>
        <v>0</v>
      </c>
      <c r="R31" s="109" t="s">
        <v>80</v>
      </c>
      <c r="S31" s="20">
        <f>Table5[[#This Row],[betaalde schade bruto]]-Table5[[#This Row],[schadevoor-ziening primo bruto]]+Table5[[#This Row],[schadevoorziening ultimo bruto]]</f>
        <v>0</v>
      </c>
      <c r="T31" s="16">
        <f>T6+T15+T18+T21+T24+T26+T28</f>
        <v>0</v>
      </c>
      <c r="U31" s="109" t="s">
        <v>79</v>
      </c>
      <c r="V31" s="19">
        <f>V6+V15+V18+V21+V24+V26+V28</f>
        <v>0</v>
      </c>
      <c r="W31" s="109" t="s">
        <v>80</v>
      </c>
      <c r="X31" s="20">
        <f>Table5[[#This Row],[(bedrijfs-kosten bruto waarvan) kosten]]+Table5[[#This Row],[(bedrijfs-kosten bruto waarvan) provisie]]</f>
        <v>0</v>
      </c>
      <c r="Y31" s="22">
        <f>Table5[[#This Row],[verdiende premie bruto]]-Table5[[#This Row],[geleden schade bruto]]-Table5[[#This Row],[bedrijfs-kosten bruto]]</f>
        <v>0</v>
      </c>
    </row>
  </sheetData>
  <sheetProtection algorithmName="SHA-512" hashValue="Xxdb1atyjCy7nmoVof2DllBbuFIVzyw6x6A7wa64cim2lwWj87okSAQhQjGNm7o/Wb2Ahi/xXJmcG/NYyABNZQ==" saltValue="oYdPPK1qT9Uiqf8dcJhoeA==" spinCount="100000" sheet="1" selectLockedCells="1"/>
  <mergeCells count="1">
    <mergeCell ref="A1:Y1"/>
  </mergeCells>
  <dataValidations count="3">
    <dataValidation type="whole" operator="greaterThanOrEqual" allowBlank="1" showInputMessage="1" showErrorMessage="1" errorTitle="Geheel getal van 0 of hoger" error="Vul een geheel getal van 0 of hoger in" sqref="X30 V31 S31:T31 Q31 O31 L31:M31 J31 H31 F31 X29 V30 S30:T30 Q30 O30 L30:M30 J30 H30 F30 X28 V29 S29:T29 Q29 O29 L29:M29 J29 H29 F29 X27 V28 S28:T28 Q28 O28 L28:M28 J28 H28 F28 X26 V27 S27:T27 Q27 O27 L27:M27 J27 H27 F27 X25 V26 S26:T26 Q26 O26 L26:M26 J26 H26 F26 X24 V25 S25:T25 Q25 O25 L25:M25 J25 H25 F25 X23 V24 S24:T24 Q24 O24 L24:M24 J24 H24 F24 X22 V23 S23:T23 Q23 O23 L23:M23 J23 H23 F23 X21 V22 S22:T22 Q22 O22 L22:M22 J22 H22 F22 X20 V21 S21:T21 Q21 O21 L21:M21 J21 H21 F21 X19 V20 S20:T20 Q20 O20 L20:M20 J20 H20 F20 X18 V19 S19:T19 Q19 O19 L19:M19 J19 H19 F19 X17 V18 S18:T18 Q18 O18 L18:M18 J18 H18 F18 X16 V17 S17:T17 Q17 O17 L17:M17 J17 H17 F17 X15 V16 S16:T16 Q16 O16 L16:M16 J16 H16 F16 X14 V15 S15:T15 Q15 O15 L15:M15 J15 H15 F15 X13 V14 S14:T14 Q14 O14 L14:M14 J14 H14 F14 X12 V13 S13:T13 Q13 O13 L13:M13 J13 H13 F13 X11 V12 S12:T12 Q12 O12 L12:M12 J12 H12 F12 X10 V11 S11:T11 Q11 O11 L11:M11 J11 H11 F11 X9 V10 S10:T10 Q10 O10 L10:M10 J10 H10 F10 X8 V9 S9:T9 Q9 O9 L9:M9 J9 H9 F9 X7 V8 S8:T8 Q8 O8 L8:M8 J8 H8 F8 X6 V7 S7:T7 Q7 O7 L7:M7 J7 H7 F7 X5 V6 S6:T6 Q6 O6 L6:M6 J6 H6 F6 X4 V5 S5:T5 Q5 O5 L5:M5 J5 H5 F5 X3 V4 S4:T4 Q4 O4 L4:M4 J4 H4 F4 F3 V3 S3:T3 Q3 O3 L3:M3 J3 H3 X31" xr:uid="{4E56F08F-32C0-47DC-8389-1D83AB706761}">
      <formula1>0</formula1>
    </dataValidation>
    <dataValidation operator="greaterThanOrEqual" allowBlank="1" showInputMessage="1" showErrorMessage="1" errorTitle="Geheel getal van 0 of hoger" error="Vul een geheel getal van 0 of hoger in" sqref="G7" xr:uid="{10B7F11C-F83E-4D72-AE06-6118CFAD86D6}"/>
    <dataValidation type="whole" operator="greaterThan" allowBlank="1" showInputMessage="1" showErrorMessage="1" errorTitle="Geheel getal" error="Vul een geheel getal  in" sqref="Y3:Y31" xr:uid="{59580E75-5B9C-4AAA-8878-94DFA3B3344C}">
      <formula1>-1000000000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A4E6-6B09-41FE-A2D7-0DFE30014ED6}">
  <sheetPr codeName="Sheet4"/>
  <dimension ref="A1:Z31"/>
  <sheetViews>
    <sheetView showZeros="0" zoomScale="80" zoomScaleNormal="80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G5" sqref="G5"/>
    </sheetView>
  </sheetViews>
  <sheetFormatPr defaultRowHeight="14.5" x14ac:dyDescent="0.35"/>
  <cols>
    <col min="1" max="1" width="10.90625" bestFit="1" customWidth="1"/>
    <col min="2" max="2" width="12" bestFit="1" customWidth="1"/>
    <col min="3" max="3" width="30.08984375" customWidth="1"/>
    <col min="4" max="4" width="18.54296875" bestFit="1" customWidth="1"/>
    <col min="5" max="5" width="13.54296875" customWidth="1"/>
    <col min="6" max="6" width="14.54296875" customWidth="1"/>
    <col min="7" max="7" width="11" customWidth="1"/>
    <col min="8" max="8" width="2.54296875" bestFit="1" customWidth="1"/>
    <col min="9" max="9" width="11.54296875" customWidth="1"/>
    <col min="10" max="10" width="2.453125" customWidth="1"/>
    <col min="11" max="11" width="11.90625" customWidth="1"/>
    <col min="12" max="12" width="2.453125" bestFit="1" customWidth="1"/>
    <col min="13" max="14" width="12" customWidth="1"/>
    <col min="15" max="15" width="2.453125" bestFit="1" customWidth="1"/>
    <col min="16" max="16" width="12" customWidth="1"/>
    <col min="17" max="17" width="2.90625" bestFit="1" customWidth="1"/>
    <col min="18" max="18" width="12" customWidth="1"/>
    <col min="19" max="19" width="2.90625" bestFit="1" customWidth="1"/>
    <col min="20" max="21" width="12" customWidth="1"/>
    <col min="22" max="22" width="2.90625" bestFit="1" customWidth="1"/>
    <col min="23" max="23" width="12" customWidth="1"/>
    <col min="24" max="24" width="2.90625" bestFit="1" customWidth="1"/>
    <col min="25" max="26" width="12" customWidth="1"/>
  </cols>
  <sheetData>
    <row r="1" spans="1:26" ht="15" thickBot="1" x14ac:dyDescent="0.4">
      <c r="A1" s="139" t="s">
        <v>123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65.150000000000006" customHeight="1" thickBot="1" x14ac:dyDescent="0.4">
      <c r="A2" s="36" t="s">
        <v>0</v>
      </c>
      <c r="B2" s="37" t="s">
        <v>99</v>
      </c>
      <c r="C2" s="38" t="s">
        <v>2</v>
      </c>
      <c r="D2" s="38" t="s">
        <v>3</v>
      </c>
      <c r="E2" s="37" t="s">
        <v>72</v>
      </c>
      <c r="F2" s="39" t="s">
        <v>97</v>
      </c>
      <c r="G2" s="40" t="s">
        <v>73</v>
      </c>
      <c r="H2" s="41" t="s">
        <v>79</v>
      </c>
      <c r="I2" s="42" t="s">
        <v>81</v>
      </c>
      <c r="J2" s="42" t="s">
        <v>83</v>
      </c>
      <c r="K2" s="42" t="s">
        <v>82</v>
      </c>
      <c r="L2" s="42" t="s">
        <v>80</v>
      </c>
      <c r="M2" s="43" t="s">
        <v>74</v>
      </c>
      <c r="N2" s="44" t="s">
        <v>75</v>
      </c>
      <c r="O2" s="42" t="s">
        <v>124</v>
      </c>
      <c r="P2" s="45" t="s">
        <v>76</v>
      </c>
      <c r="Q2" s="42" t="s">
        <v>125</v>
      </c>
      <c r="R2" s="45" t="s">
        <v>77</v>
      </c>
      <c r="S2" s="42" t="s">
        <v>126</v>
      </c>
      <c r="T2" s="46" t="s">
        <v>78</v>
      </c>
      <c r="U2" s="44" t="s">
        <v>88</v>
      </c>
      <c r="V2" s="42" t="s">
        <v>127</v>
      </c>
      <c r="W2" s="45" t="s">
        <v>86</v>
      </c>
      <c r="X2" s="42" t="s">
        <v>128</v>
      </c>
      <c r="Y2" s="46" t="s">
        <v>87</v>
      </c>
      <c r="Z2" s="35" t="s">
        <v>98</v>
      </c>
    </row>
    <row r="3" spans="1:26" x14ac:dyDescent="0.35">
      <c r="A3" s="24" t="s">
        <v>7</v>
      </c>
      <c r="B3" s="96" t="s">
        <v>7</v>
      </c>
      <c r="C3" s="96"/>
      <c r="D3" s="96"/>
      <c r="E3" s="96" t="s">
        <v>17</v>
      </c>
      <c r="F3" s="96"/>
      <c r="G3" s="69">
        <f>G7+G8+G9</f>
        <v>0</v>
      </c>
      <c r="H3" s="9" t="s">
        <v>79</v>
      </c>
      <c r="I3" s="74">
        <f>I7+I8+I9</f>
        <v>0</v>
      </c>
      <c r="J3" s="9" t="s">
        <v>83</v>
      </c>
      <c r="K3" s="74">
        <f>K7+K8+K9</f>
        <v>0</v>
      </c>
      <c r="L3" s="9" t="s">
        <v>80</v>
      </c>
      <c r="M3" s="74">
        <f>Table6[[#This Row],[geboekte premie bruto]]+Table6[[#This Row],[premie-voorziening primo bruto]]-Table6[[#This Row],[premie-voorziening ultimo bruto]]</f>
        <v>0</v>
      </c>
      <c r="N3" s="69">
        <f>N7+N8+N9</f>
        <v>0</v>
      </c>
      <c r="O3" s="9" t="s">
        <v>83</v>
      </c>
      <c r="P3" s="74">
        <f>P7+P8+P9</f>
        <v>0</v>
      </c>
      <c r="Q3" s="9" t="s">
        <v>79</v>
      </c>
      <c r="R3" s="74">
        <f>R7+R8+R9</f>
        <v>0</v>
      </c>
      <c r="S3" s="9" t="s">
        <v>80</v>
      </c>
      <c r="T3" s="74">
        <f>Table6[[#This Row],[betaalde schade bruto]]-Table6[[#This Row],[schadevoorziening primo bruto]]+Table6[[#This Row],[schadevoorziening ultimo bruto]]</f>
        <v>0</v>
      </c>
      <c r="U3" s="69">
        <f>U7+U8+U9</f>
        <v>0</v>
      </c>
      <c r="V3" s="9" t="s">
        <v>79</v>
      </c>
      <c r="W3" s="74">
        <f>W7+W8+W9</f>
        <v>0</v>
      </c>
      <c r="X3" s="9" t="s">
        <v>80</v>
      </c>
      <c r="Y3" s="79">
        <f>Table6[[#This Row],[(bedrijfs-kosten bruto waarvan) kosten]]+Table6[[#This Row],[(bedrijfs-kosten bruto waarvan) provisie]]</f>
        <v>0</v>
      </c>
      <c r="Z3" s="113">
        <f>Table6[[#This Row],[verdiende premie bruto]]-Table6[[#This Row],[geleden schade bruto]]-Table6[[#This Row],[bedrijfs-kosten bruto]]</f>
        <v>0</v>
      </c>
    </row>
    <row r="4" spans="1:26" x14ac:dyDescent="0.35">
      <c r="A4" s="24" t="s">
        <v>7</v>
      </c>
      <c r="B4" s="96" t="s">
        <v>7</v>
      </c>
      <c r="C4" s="96"/>
      <c r="D4" s="96"/>
      <c r="E4" s="96" t="s">
        <v>18</v>
      </c>
      <c r="F4" s="96"/>
      <c r="G4" s="70">
        <f>G12+G13+G14+G15+G31</f>
        <v>0</v>
      </c>
      <c r="H4" s="7" t="s">
        <v>79</v>
      </c>
      <c r="I4" s="75">
        <f>I12+I13+I14+I15+I31</f>
        <v>0</v>
      </c>
      <c r="J4" s="7" t="s">
        <v>83</v>
      </c>
      <c r="K4" s="75">
        <f>K12+K13+K14+K15+K31</f>
        <v>0</v>
      </c>
      <c r="L4" s="7" t="s">
        <v>80</v>
      </c>
      <c r="M4" s="75">
        <f>Table6[[#This Row],[geboekte premie bruto]]+Table6[[#This Row],[premie-voorziening primo bruto]]-Table6[[#This Row],[premie-voorziening ultimo bruto]]</f>
        <v>0</v>
      </c>
      <c r="N4" s="70">
        <f>N12+N13+N14+N15+N31</f>
        <v>0</v>
      </c>
      <c r="O4" s="7" t="s">
        <v>83</v>
      </c>
      <c r="P4" s="75">
        <f>P12+P13+P14+P15+P31</f>
        <v>0</v>
      </c>
      <c r="Q4" s="7" t="s">
        <v>79</v>
      </c>
      <c r="R4" s="75">
        <f>R12+R13+R14+R15+R31</f>
        <v>0</v>
      </c>
      <c r="S4" s="7" t="s">
        <v>80</v>
      </c>
      <c r="T4" s="75">
        <f>Table6[[#This Row],[betaalde schade bruto]]-Table6[[#This Row],[schadevoorziening primo bruto]]+Table6[[#This Row],[schadevoorziening ultimo bruto]]</f>
        <v>0</v>
      </c>
      <c r="U4" s="70">
        <f>U12+U13+U14+U15+U31</f>
        <v>0</v>
      </c>
      <c r="V4" s="7" t="s">
        <v>79</v>
      </c>
      <c r="W4" s="75">
        <f>W12+W13+W14+W15+W31</f>
        <v>0</v>
      </c>
      <c r="X4" s="7" t="s">
        <v>80</v>
      </c>
      <c r="Y4" s="80">
        <f>Table6[[#This Row],[(bedrijfs-kosten bruto waarvan) kosten]]+Table6[[#This Row],[(bedrijfs-kosten bruto waarvan) provisie]]</f>
        <v>0</v>
      </c>
      <c r="Z4" s="113">
        <f>Table6[[#This Row],[verdiende premie bruto]]-Table6[[#This Row],[geleden schade bruto]]-Table6[[#This Row],[bedrijfs-kosten bruto]]</f>
        <v>0</v>
      </c>
    </row>
    <row r="5" spans="1:26" x14ac:dyDescent="0.35">
      <c r="A5" s="56" t="s">
        <v>7</v>
      </c>
      <c r="B5" s="60" t="s">
        <v>7</v>
      </c>
      <c r="C5" s="60" t="s">
        <v>9</v>
      </c>
      <c r="D5" s="60" t="s">
        <v>10</v>
      </c>
      <c r="E5" s="60"/>
      <c r="F5" s="60"/>
      <c r="G5" s="71"/>
      <c r="H5" s="59" t="s">
        <v>79</v>
      </c>
      <c r="I5" s="77"/>
      <c r="J5" s="59" t="s">
        <v>83</v>
      </c>
      <c r="K5" s="77"/>
      <c r="L5" s="59" t="s">
        <v>80</v>
      </c>
      <c r="M5" s="75">
        <f>Table6[[#This Row],[geboekte premie bruto]]+Table6[[#This Row],[premie-voorziening primo bruto]]-Table6[[#This Row],[premie-voorziening ultimo bruto]]</f>
        <v>0</v>
      </c>
      <c r="N5" s="71"/>
      <c r="O5" s="59" t="s">
        <v>83</v>
      </c>
      <c r="P5" s="77"/>
      <c r="Q5" s="59" t="s">
        <v>79</v>
      </c>
      <c r="R5" s="77"/>
      <c r="S5" s="59" t="s">
        <v>80</v>
      </c>
      <c r="T5" s="75">
        <f>Table6[[#This Row],[betaalde schade bruto]]-Table6[[#This Row],[schadevoorziening primo bruto]]+Table6[[#This Row],[schadevoorziening ultimo bruto]]</f>
        <v>0</v>
      </c>
      <c r="U5" s="71"/>
      <c r="V5" s="59" t="s">
        <v>79</v>
      </c>
      <c r="W5" s="77"/>
      <c r="X5" s="59" t="s">
        <v>80</v>
      </c>
      <c r="Y5" s="80">
        <f>Table6[[#This Row],[(bedrijfs-kosten bruto waarvan) kosten]]+Table6[[#This Row],[(bedrijfs-kosten bruto waarvan) provisie]]</f>
        <v>0</v>
      </c>
      <c r="Z5" s="113">
        <f>Table6[[#This Row],[verdiende premie bruto]]-Table6[[#This Row],[geleden schade bruto]]-Table6[[#This Row],[bedrijfs-kosten bruto]]</f>
        <v>0</v>
      </c>
    </row>
    <row r="6" spans="1:26" x14ac:dyDescent="0.35">
      <c r="A6" s="5" t="s">
        <v>7</v>
      </c>
      <c r="B6" s="95" t="s">
        <v>7</v>
      </c>
      <c r="C6" s="95" t="s">
        <v>9</v>
      </c>
      <c r="D6" s="95" t="s">
        <v>11</v>
      </c>
      <c r="E6" s="95"/>
      <c r="F6" s="95"/>
      <c r="G6" s="72"/>
      <c r="H6" s="1" t="s">
        <v>79</v>
      </c>
      <c r="I6" s="76"/>
      <c r="J6" s="1" t="s">
        <v>83</v>
      </c>
      <c r="K6" s="76"/>
      <c r="L6" s="1" t="s">
        <v>80</v>
      </c>
      <c r="M6" s="75">
        <f>Table6[[#This Row],[geboekte premie bruto]]+Table6[[#This Row],[premie-voorziening primo bruto]]-Table6[[#This Row],[premie-voorziening ultimo bruto]]</f>
        <v>0</v>
      </c>
      <c r="N6" s="72"/>
      <c r="O6" s="1" t="s">
        <v>83</v>
      </c>
      <c r="P6" s="76"/>
      <c r="Q6" s="1" t="s">
        <v>79</v>
      </c>
      <c r="R6" s="76"/>
      <c r="S6" s="1" t="s">
        <v>80</v>
      </c>
      <c r="T6" s="75">
        <f>Table6[[#This Row],[betaalde schade bruto]]-Table6[[#This Row],[schadevoorziening primo bruto]]+Table6[[#This Row],[schadevoorziening ultimo bruto]]</f>
        <v>0</v>
      </c>
      <c r="U6" s="72"/>
      <c r="V6" s="1" t="s">
        <v>79</v>
      </c>
      <c r="W6" s="76"/>
      <c r="X6" s="1" t="s">
        <v>80</v>
      </c>
      <c r="Y6" s="80">
        <f>Table6[[#This Row],[(bedrijfs-kosten bruto waarvan) kosten]]+Table6[[#This Row],[(bedrijfs-kosten bruto waarvan) provisie]]</f>
        <v>0</v>
      </c>
      <c r="Z6" s="113">
        <f>Table6[[#This Row],[verdiende premie bruto]]-Table6[[#This Row],[geleden schade bruto]]-Table6[[#This Row],[bedrijfs-kosten bruto]]</f>
        <v>0</v>
      </c>
    </row>
    <row r="7" spans="1:26" x14ac:dyDescent="0.35">
      <c r="A7" s="24" t="s">
        <v>7</v>
      </c>
      <c r="B7" s="96" t="s">
        <v>7</v>
      </c>
      <c r="C7" s="96" t="s">
        <v>9</v>
      </c>
      <c r="D7" s="96"/>
      <c r="E7" s="96"/>
      <c r="F7" s="96"/>
      <c r="G7" s="70">
        <f>G5+G6</f>
        <v>0</v>
      </c>
      <c r="H7" s="7" t="s">
        <v>79</v>
      </c>
      <c r="I7" s="75">
        <f>I5+I6</f>
        <v>0</v>
      </c>
      <c r="J7" s="7" t="s">
        <v>83</v>
      </c>
      <c r="K7" s="75">
        <f>K5+K6</f>
        <v>0</v>
      </c>
      <c r="L7" s="7" t="s">
        <v>80</v>
      </c>
      <c r="M7" s="75">
        <f>Table6[[#This Row],[geboekte premie bruto]]+Table6[[#This Row],[premie-voorziening primo bruto]]-Table6[[#This Row],[premie-voorziening ultimo bruto]]</f>
        <v>0</v>
      </c>
      <c r="N7" s="70">
        <f>N5+N6</f>
        <v>0</v>
      </c>
      <c r="O7" s="7" t="s">
        <v>83</v>
      </c>
      <c r="P7" s="75">
        <f>P5+P6</f>
        <v>0</v>
      </c>
      <c r="Q7" s="7" t="s">
        <v>79</v>
      </c>
      <c r="R7" s="75">
        <f>R5+R6</f>
        <v>0</v>
      </c>
      <c r="S7" s="7" t="s">
        <v>80</v>
      </c>
      <c r="T7" s="75">
        <f>Table6[[#This Row],[betaalde schade bruto]]-Table6[[#This Row],[schadevoorziening primo bruto]]+Table6[[#This Row],[schadevoorziening ultimo bruto]]</f>
        <v>0</v>
      </c>
      <c r="U7" s="70">
        <f>U5+U6</f>
        <v>0</v>
      </c>
      <c r="V7" s="7" t="s">
        <v>79</v>
      </c>
      <c r="W7" s="75">
        <f>W5+W6</f>
        <v>0</v>
      </c>
      <c r="X7" s="7" t="s">
        <v>80</v>
      </c>
      <c r="Y7" s="80">
        <f>Table6[[#This Row],[(bedrijfs-kosten bruto waarvan) kosten]]+Table6[[#This Row],[(bedrijfs-kosten bruto waarvan) provisie]]</f>
        <v>0</v>
      </c>
      <c r="Z7" s="113">
        <f>Table6[[#This Row],[verdiende premie bruto]]-Table6[[#This Row],[geleden schade bruto]]-Table6[[#This Row],[bedrijfs-kosten bruto]]</f>
        <v>0</v>
      </c>
    </row>
    <row r="8" spans="1:26" x14ac:dyDescent="0.35">
      <c r="A8" s="5" t="s">
        <v>7</v>
      </c>
      <c r="B8" s="95" t="s">
        <v>7</v>
      </c>
      <c r="C8" s="95" t="s">
        <v>89</v>
      </c>
      <c r="D8" s="95"/>
      <c r="E8" s="95"/>
      <c r="F8" s="95"/>
      <c r="G8" s="72"/>
      <c r="H8" s="1" t="s">
        <v>79</v>
      </c>
      <c r="I8" s="76"/>
      <c r="J8" s="1" t="s">
        <v>83</v>
      </c>
      <c r="K8" s="76"/>
      <c r="L8" s="1" t="s">
        <v>80</v>
      </c>
      <c r="M8" s="75">
        <f>Table6[[#This Row],[geboekte premie bruto]]+Table6[[#This Row],[premie-voorziening primo bruto]]-Table6[[#This Row],[premie-voorziening ultimo bruto]]</f>
        <v>0</v>
      </c>
      <c r="N8" s="72"/>
      <c r="O8" s="1" t="s">
        <v>83</v>
      </c>
      <c r="P8" s="76"/>
      <c r="Q8" s="1" t="s">
        <v>79</v>
      </c>
      <c r="R8" s="76"/>
      <c r="S8" s="1" t="s">
        <v>80</v>
      </c>
      <c r="T8" s="75">
        <f>Table6[[#This Row],[betaalde schade bruto]]-Table6[[#This Row],[schadevoorziening primo bruto]]+Table6[[#This Row],[schadevoorziening ultimo bruto]]</f>
        <v>0</v>
      </c>
      <c r="U8" s="72"/>
      <c r="V8" s="1" t="s">
        <v>79</v>
      </c>
      <c r="W8" s="76"/>
      <c r="X8" s="1" t="s">
        <v>80</v>
      </c>
      <c r="Y8" s="80">
        <f>Table6[[#This Row],[(bedrijfs-kosten bruto waarvan) kosten]]+Table6[[#This Row],[(bedrijfs-kosten bruto waarvan) provisie]]</f>
        <v>0</v>
      </c>
      <c r="Z8" s="113">
        <f>Table6[[#This Row],[verdiende premie bruto]]-Table6[[#This Row],[geleden schade bruto]]-Table6[[#This Row],[bedrijfs-kosten bruto]]</f>
        <v>0</v>
      </c>
    </row>
    <row r="9" spans="1:26" x14ac:dyDescent="0.35">
      <c r="A9" s="56" t="s">
        <v>7</v>
      </c>
      <c r="B9" s="60" t="s">
        <v>7</v>
      </c>
      <c r="C9" s="60" t="s">
        <v>90</v>
      </c>
      <c r="D9" s="60"/>
      <c r="E9" s="60"/>
      <c r="F9" s="60"/>
      <c r="G9" s="71"/>
      <c r="H9" s="59" t="s">
        <v>79</v>
      </c>
      <c r="I9" s="77"/>
      <c r="J9" s="59" t="s">
        <v>83</v>
      </c>
      <c r="K9" s="77"/>
      <c r="L9" s="59" t="s">
        <v>80</v>
      </c>
      <c r="M9" s="75">
        <f>Table6[[#This Row],[geboekte premie bruto]]+Table6[[#This Row],[premie-voorziening primo bruto]]-Table6[[#This Row],[premie-voorziening ultimo bruto]]</f>
        <v>0</v>
      </c>
      <c r="N9" s="71"/>
      <c r="O9" s="59" t="s">
        <v>83</v>
      </c>
      <c r="P9" s="77"/>
      <c r="Q9" s="59" t="s">
        <v>79</v>
      </c>
      <c r="R9" s="77"/>
      <c r="S9" s="59" t="s">
        <v>80</v>
      </c>
      <c r="T9" s="75">
        <f>Table6[[#This Row],[betaalde schade bruto]]-Table6[[#This Row],[schadevoorziening primo bruto]]+Table6[[#This Row],[schadevoorziening ultimo bruto]]</f>
        <v>0</v>
      </c>
      <c r="U9" s="71"/>
      <c r="V9" s="59" t="s">
        <v>79</v>
      </c>
      <c r="W9" s="77"/>
      <c r="X9" s="59" t="s">
        <v>80</v>
      </c>
      <c r="Y9" s="80">
        <f>Table6[[#This Row],[(bedrijfs-kosten bruto waarvan) kosten]]+Table6[[#This Row],[(bedrijfs-kosten bruto waarvan) provisie]]</f>
        <v>0</v>
      </c>
      <c r="Z9" s="113">
        <f>Table6[[#This Row],[verdiende premie bruto]]-Table6[[#This Row],[geleden schade bruto]]-Table6[[#This Row],[bedrijfs-kosten bruto]]</f>
        <v>0</v>
      </c>
    </row>
    <row r="10" spans="1:26" ht="29" x14ac:dyDescent="0.35">
      <c r="A10" s="5" t="s">
        <v>7</v>
      </c>
      <c r="B10" s="95" t="s">
        <v>7</v>
      </c>
      <c r="C10" s="110" t="s">
        <v>12</v>
      </c>
      <c r="D10" s="95"/>
      <c r="E10" s="95"/>
      <c r="F10" s="95" t="s">
        <v>13</v>
      </c>
      <c r="G10" s="72"/>
      <c r="H10" s="1" t="s">
        <v>79</v>
      </c>
      <c r="I10" s="76"/>
      <c r="J10" s="1" t="s">
        <v>83</v>
      </c>
      <c r="K10" s="76"/>
      <c r="L10" s="1" t="s">
        <v>80</v>
      </c>
      <c r="M10" s="75">
        <f>Table6[[#This Row],[geboekte premie bruto]]+Table6[[#This Row],[premie-voorziening primo bruto]]-Table6[[#This Row],[premie-voorziening ultimo bruto]]</f>
        <v>0</v>
      </c>
      <c r="N10" s="72"/>
      <c r="O10" s="1" t="s">
        <v>83</v>
      </c>
      <c r="P10" s="76"/>
      <c r="Q10" s="1" t="s">
        <v>79</v>
      </c>
      <c r="R10" s="76"/>
      <c r="S10" s="1" t="s">
        <v>80</v>
      </c>
      <c r="T10" s="75">
        <f>Table6[[#This Row],[betaalde schade bruto]]-Table6[[#This Row],[schadevoorziening primo bruto]]+Table6[[#This Row],[schadevoorziening ultimo bruto]]</f>
        <v>0</v>
      </c>
      <c r="U10" s="72"/>
      <c r="V10" s="1" t="s">
        <v>79</v>
      </c>
      <c r="W10" s="76"/>
      <c r="X10" s="1" t="s">
        <v>80</v>
      </c>
      <c r="Y10" s="80">
        <f>Table6[[#This Row],[(bedrijfs-kosten bruto waarvan) kosten]]+Table6[[#This Row],[(bedrijfs-kosten bruto waarvan) provisie]]</f>
        <v>0</v>
      </c>
      <c r="Z10" s="113">
        <f>Table6[[#This Row],[verdiende premie bruto]]-Table6[[#This Row],[geleden schade bruto]]-Table6[[#This Row],[bedrijfs-kosten bruto]]</f>
        <v>0</v>
      </c>
    </row>
    <row r="11" spans="1:26" ht="29" x14ac:dyDescent="0.35">
      <c r="A11" s="56" t="s">
        <v>7</v>
      </c>
      <c r="B11" s="60" t="s">
        <v>7</v>
      </c>
      <c r="C11" s="111" t="s">
        <v>12</v>
      </c>
      <c r="D11" s="60"/>
      <c r="E11" s="60"/>
      <c r="F11" s="60" t="s">
        <v>14</v>
      </c>
      <c r="G11" s="71"/>
      <c r="H11" s="59" t="s">
        <v>79</v>
      </c>
      <c r="I11" s="77"/>
      <c r="J11" s="59" t="s">
        <v>83</v>
      </c>
      <c r="K11" s="77"/>
      <c r="L11" s="59" t="s">
        <v>80</v>
      </c>
      <c r="M11" s="75">
        <f>Table6[[#This Row],[geboekte premie bruto]]+Table6[[#This Row],[premie-voorziening primo bruto]]-Table6[[#This Row],[premie-voorziening ultimo bruto]]</f>
        <v>0</v>
      </c>
      <c r="N11" s="71"/>
      <c r="O11" s="59" t="s">
        <v>83</v>
      </c>
      <c r="P11" s="77"/>
      <c r="Q11" s="59" t="s">
        <v>79</v>
      </c>
      <c r="R11" s="77"/>
      <c r="S11" s="59" t="s">
        <v>80</v>
      </c>
      <c r="T11" s="75">
        <f>Table6[[#This Row],[betaalde schade bruto]]-Table6[[#This Row],[schadevoorziening primo bruto]]+Table6[[#This Row],[schadevoorziening ultimo bruto]]</f>
        <v>0</v>
      </c>
      <c r="U11" s="71"/>
      <c r="V11" s="59" t="s">
        <v>79</v>
      </c>
      <c r="W11" s="77"/>
      <c r="X11" s="59" t="s">
        <v>80</v>
      </c>
      <c r="Y11" s="80">
        <f>Table6[[#This Row],[(bedrijfs-kosten bruto waarvan) kosten]]+Table6[[#This Row],[(bedrijfs-kosten bruto waarvan) provisie]]</f>
        <v>0</v>
      </c>
      <c r="Z11" s="113">
        <f>Table6[[#This Row],[verdiende premie bruto]]-Table6[[#This Row],[geleden schade bruto]]-Table6[[#This Row],[bedrijfs-kosten bruto]]</f>
        <v>0</v>
      </c>
    </row>
    <row r="12" spans="1:26" ht="29" x14ac:dyDescent="0.35">
      <c r="A12" s="24" t="s">
        <v>7</v>
      </c>
      <c r="B12" s="96" t="s">
        <v>7</v>
      </c>
      <c r="C12" s="112" t="s">
        <v>12</v>
      </c>
      <c r="D12" s="96"/>
      <c r="E12" s="96"/>
      <c r="F12" s="96"/>
      <c r="G12" s="70">
        <f>G10+G11</f>
        <v>0</v>
      </c>
      <c r="H12" s="7" t="s">
        <v>79</v>
      </c>
      <c r="I12" s="75">
        <f>I10+I11</f>
        <v>0</v>
      </c>
      <c r="J12" s="7" t="s">
        <v>83</v>
      </c>
      <c r="K12" s="75">
        <f>K10+K11</f>
        <v>0</v>
      </c>
      <c r="L12" s="7" t="s">
        <v>80</v>
      </c>
      <c r="M12" s="75">
        <f>Table6[[#This Row],[geboekte premie bruto]]+Table6[[#This Row],[premie-voorziening primo bruto]]-Table6[[#This Row],[premie-voorziening ultimo bruto]]</f>
        <v>0</v>
      </c>
      <c r="N12" s="70">
        <f>N10+N11</f>
        <v>0</v>
      </c>
      <c r="O12" s="7" t="s">
        <v>83</v>
      </c>
      <c r="P12" s="75">
        <f>P10+P11</f>
        <v>0</v>
      </c>
      <c r="Q12" s="7" t="s">
        <v>79</v>
      </c>
      <c r="R12" s="75">
        <f>R10+R11</f>
        <v>0</v>
      </c>
      <c r="S12" s="7" t="s">
        <v>80</v>
      </c>
      <c r="T12" s="75">
        <f>Table6[[#This Row],[betaalde schade bruto]]-Table6[[#This Row],[schadevoorziening primo bruto]]+Table6[[#This Row],[schadevoorziening ultimo bruto]]</f>
        <v>0</v>
      </c>
      <c r="U12" s="70">
        <f>U10+U11</f>
        <v>0</v>
      </c>
      <c r="V12" s="7" t="s">
        <v>79</v>
      </c>
      <c r="W12" s="75">
        <f>W10+W11</f>
        <v>0</v>
      </c>
      <c r="X12" s="7" t="s">
        <v>80</v>
      </c>
      <c r="Y12" s="80">
        <f>Table6[[#This Row],[(bedrijfs-kosten bruto waarvan) kosten]]+Table6[[#This Row],[(bedrijfs-kosten bruto waarvan) provisie]]</f>
        <v>0</v>
      </c>
      <c r="Z12" s="113">
        <f>Table6[[#This Row],[verdiende premie bruto]]-Table6[[#This Row],[geleden schade bruto]]-Table6[[#This Row],[bedrijfs-kosten bruto]]</f>
        <v>0</v>
      </c>
    </row>
    <row r="13" spans="1:26" x14ac:dyDescent="0.35">
      <c r="A13" s="56" t="s">
        <v>7</v>
      </c>
      <c r="B13" s="60" t="s">
        <v>7</v>
      </c>
      <c r="C13" s="60" t="s">
        <v>91</v>
      </c>
      <c r="D13" s="60"/>
      <c r="E13" s="60"/>
      <c r="F13" s="60"/>
      <c r="G13" s="71"/>
      <c r="H13" s="59" t="s">
        <v>79</v>
      </c>
      <c r="I13" s="77"/>
      <c r="J13" s="59" t="s">
        <v>83</v>
      </c>
      <c r="K13" s="77"/>
      <c r="L13" s="59" t="s">
        <v>80</v>
      </c>
      <c r="M13" s="75">
        <f>Table6[[#This Row],[geboekte premie bruto]]+Table6[[#This Row],[premie-voorziening primo bruto]]-Table6[[#This Row],[premie-voorziening ultimo bruto]]</f>
        <v>0</v>
      </c>
      <c r="N13" s="71"/>
      <c r="O13" s="59" t="s">
        <v>83</v>
      </c>
      <c r="P13" s="77"/>
      <c r="Q13" s="59" t="s">
        <v>79</v>
      </c>
      <c r="R13" s="77"/>
      <c r="S13" s="59" t="s">
        <v>80</v>
      </c>
      <c r="T13" s="75">
        <f>Table6[[#This Row],[betaalde schade bruto]]-Table6[[#This Row],[schadevoorziening primo bruto]]+Table6[[#This Row],[schadevoorziening ultimo bruto]]</f>
        <v>0</v>
      </c>
      <c r="U13" s="71"/>
      <c r="V13" s="59" t="s">
        <v>79</v>
      </c>
      <c r="W13" s="77"/>
      <c r="X13" s="59" t="s">
        <v>80</v>
      </c>
      <c r="Y13" s="80">
        <f>Table6[[#This Row],[(bedrijfs-kosten bruto waarvan) kosten]]+Table6[[#This Row],[(bedrijfs-kosten bruto waarvan) provisie]]</f>
        <v>0</v>
      </c>
      <c r="Z13" s="113">
        <f>Table6[[#This Row],[verdiende premie bruto]]-Table6[[#This Row],[geleden schade bruto]]-Table6[[#This Row],[bedrijfs-kosten bruto]]</f>
        <v>0</v>
      </c>
    </row>
    <row r="14" spans="1:26" x14ac:dyDescent="0.35">
      <c r="A14" s="5" t="s">
        <v>7</v>
      </c>
      <c r="B14" s="95" t="s">
        <v>7</v>
      </c>
      <c r="C14" s="95" t="s">
        <v>92</v>
      </c>
      <c r="D14" s="95"/>
      <c r="E14" s="95"/>
      <c r="F14" s="95"/>
      <c r="G14" s="72"/>
      <c r="H14" s="1" t="s">
        <v>79</v>
      </c>
      <c r="I14" s="76"/>
      <c r="J14" s="1" t="s">
        <v>83</v>
      </c>
      <c r="K14" s="76"/>
      <c r="L14" s="1" t="s">
        <v>80</v>
      </c>
      <c r="M14" s="75">
        <f>Table6[[#This Row],[geboekte premie bruto]]+Table6[[#This Row],[premie-voorziening primo bruto]]-Table6[[#This Row],[premie-voorziening ultimo bruto]]</f>
        <v>0</v>
      </c>
      <c r="N14" s="72"/>
      <c r="O14" s="1" t="s">
        <v>83</v>
      </c>
      <c r="P14" s="76"/>
      <c r="Q14" s="1" t="s">
        <v>79</v>
      </c>
      <c r="R14" s="76"/>
      <c r="S14" s="1" t="s">
        <v>80</v>
      </c>
      <c r="T14" s="75">
        <f>Table6[[#This Row],[betaalde schade bruto]]-Table6[[#This Row],[schadevoorziening primo bruto]]+Table6[[#This Row],[schadevoorziening ultimo bruto]]</f>
        <v>0</v>
      </c>
      <c r="U14" s="72"/>
      <c r="V14" s="1" t="s">
        <v>79</v>
      </c>
      <c r="W14" s="76"/>
      <c r="X14" s="1" t="s">
        <v>80</v>
      </c>
      <c r="Y14" s="80">
        <f>Table6[[#This Row],[(bedrijfs-kosten bruto waarvan) kosten]]+Table6[[#This Row],[(bedrijfs-kosten bruto waarvan) provisie]]</f>
        <v>0</v>
      </c>
      <c r="Z14" s="113">
        <f>Table6[[#This Row],[verdiende premie bruto]]-Table6[[#This Row],[geleden schade bruto]]-Table6[[#This Row],[bedrijfs-kosten bruto]]</f>
        <v>0</v>
      </c>
    </row>
    <row r="15" spans="1:26" x14ac:dyDescent="0.35">
      <c r="A15" s="56" t="s">
        <v>7</v>
      </c>
      <c r="B15" s="60" t="s">
        <v>7</v>
      </c>
      <c r="C15" s="60" t="s">
        <v>93</v>
      </c>
      <c r="D15" s="60"/>
      <c r="E15" s="60"/>
      <c r="F15" s="60"/>
      <c r="G15" s="71"/>
      <c r="H15" s="59" t="s">
        <v>79</v>
      </c>
      <c r="I15" s="77"/>
      <c r="J15" s="59" t="s">
        <v>83</v>
      </c>
      <c r="K15" s="77"/>
      <c r="L15" s="59" t="s">
        <v>80</v>
      </c>
      <c r="M15" s="75">
        <f>Table6[[#This Row],[geboekte premie bruto]]+Table6[[#This Row],[premie-voorziening primo bruto]]-Table6[[#This Row],[premie-voorziening ultimo bruto]]</f>
        <v>0</v>
      </c>
      <c r="N15" s="71"/>
      <c r="O15" s="59" t="s">
        <v>83</v>
      </c>
      <c r="P15" s="77"/>
      <c r="Q15" s="59" t="s">
        <v>79</v>
      </c>
      <c r="R15" s="77"/>
      <c r="S15" s="59" t="s">
        <v>80</v>
      </c>
      <c r="T15" s="75">
        <f>Table6[[#This Row],[betaalde schade bruto]]-Table6[[#This Row],[schadevoorziening primo bruto]]+Table6[[#This Row],[schadevoorziening ultimo bruto]]</f>
        <v>0</v>
      </c>
      <c r="U15" s="71"/>
      <c r="V15" s="59" t="s">
        <v>79</v>
      </c>
      <c r="W15" s="77"/>
      <c r="X15" s="59" t="s">
        <v>80</v>
      </c>
      <c r="Y15" s="80">
        <f>Table6[[#This Row],[(bedrijfs-kosten bruto waarvan) kosten]]+Table6[[#This Row],[(bedrijfs-kosten bruto waarvan) provisie]]</f>
        <v>0</v>
      </c>
      <c r="Z15" s="113">
        <f>Table6[[#This Row],[verdiende premie bruto]]-Table6[[#This Row],[geleden schade bruto]]-Table6[[#This Row],[bedrijfs-kosten bruto]]</f>
        <v>0</v>
      </c>
    </row>
    <row r="16" spans="1:26" x14ac:dyDescent="0.35">
      <c r="A16" s="24" t="s">
        <v>7</v>
      </c>
      <c r="B16" s="96" t="s">
        <v>7</v>
      </c>
      <c r="C16" s="96"/>
      <c r="D16" s="96"/>
      <c r="E16" s="96"/>
      <c r="F16" s="96"/>
      <c r="G16" s="70">
        <f>G7+G8+G9+G12+G13+G14+G15</f>
        <v>0</v>
      </c>
      <c r="H16" s="7" t="s">
        <v>79</v>
      </c>
      <c r="I16" s="75">
        <f>I7+I8+I9+I12+I13+I14+I15</f>
        <v>0</v>
      </c>
      <c r="J16" s="7" t="s">
        <v>83</v>
      </c>
      <c r="K16" s="75">
        <f>K7+K8+K9+K12+K13+K14+K15</f>
        <v>0</v>
      </c>
      <c r="L16" s="7" t="s">
        <v>80</v>
      </c>
      <c r="M16" s="75">
        <f>Table6[[#This Row],[geboekte premie bruto]]+Table6[[#This Row],[premie-voorziening primo bruto]]-Table6[[#This Row],[premie-voorziening ultimo bruto]]</f>
        <v>0</v>
      </c>
      <c r="N16" s="70">
        <f>N7+N8+N9+N12+N13+N14+N15</f>
        <v>0</v>
      </c>
      <c r="O16" s="7" t="s">
        <v>83</v>
      </c>
      <c r="P16" s="75">
        <f>P7+P8+P9+P12+P13+P14+P15</f>
        <v>0</v>
      </c>
      <c r="Q16" s="7" t="s">
        <v>79</v>
      </c>
      <c r="R16" s="75">
        <f>R7+R8+R9+R12+R13+R14+R15</f>
        <v>0</v>
      </c>
      <c r="S16" s="7" t="s">
        <v>80</v>
      </c>
      <c r="T16" s="75">
        <f>Table6[[#This Row],[betaalde schade bruto]]-Table6[[#This Row],[schadevoorziening primo bruto]]+Table6[[#This Row],[schadevoorziening ultimo bruto]]</f>
        <v>0</v>
      </c>
      <c r="U16" s="70">
        <f>U7+U8+U9+U12+U13+U14+U15</f>
        <v>0</v>
      </c>
      <c r="V16" s="7" t="s">
        <v>79</v>
      </c>
      <c r="W16" s="75">
        <f>W7+W8+W9+W12+W13+W14+W15</f>
        <v>0</v>
      </c>
      <c r="X16" s="7" t="s">
        <v>80</v>
      </c>
      <c r="Y16" s="80">
        <f>Table6[[#This Row],[(bedrijfs-kosten bruto waarvan) kosten]]+Table6[[#This Row],[(bedrijfs-kosten bruto waarvan) provisie]]</f>
        <v>0</v>
      </c>
      <c r="Z16" s="113">
        <f>Table6[[#This Row],[verdiende premie bruto]]-Table6[[#This Row],[geleden schade bruto]]-Table6[[#This Row],[bedrijfs-kosten bruto]]</f>
        <v>0</v>
      </c>
    </row>
    <row r="17" spans="1:26" x14ac:dyDescent="0.35">
      <c r="A17" s="56" t="s">
        <v>7</v>
      </c>
      <c r="B17" s="60" t="s">
        <v>8</v>
      </c>
      <c r="C17" s="60" t="s">
        <v>15</v>
      </c>
      <c r="D17" s="60"/>
      <c r="E17" s="60"/>
      <c r="F17" s="60" t="s">
        <v>13</v>
      </c>
      <c r="G17" s="71"/>
      <c r="H17" s="59" t="s">
        <v>79</v>
      </c>
      <c r="I17" s="77"/>
      <c r="J17" s="59" t="s">
        <v>83</v>
      </c>
      <c r="K17" s="77"/>
      <c r="L17" s="59" t="s">
        <v>80</v>
      </c>
      <c r="M17" s="75">
        <f>Table6[[#This Row],[geboekte premie bruto]]+Table6[[#This Row],[premie-voorziening primo bruto]]-Table6[[#This Row],[premie-voorziening ultimo bruto]]</f>
        <v>0</v>
      </c>
      <c r="N17" s="71"/>
      <c r="O17" s="59" t="s">
        <v>83</v>
      </c>
      <c r="P17" s="77"/>
      <c r="Q17" s="59" t="s">
        <v>79</v>
      </c>
      <c r="R17" s="77"/>
      <c r="S17" s="59" t="s">
        <v>80</v>
      </c>
      <c r="T17" s="75">
        <f>Table6[[#This Row],[betaalde schade bruto]]-Table6[[#This Row],[schadevoorziening primo bruto]]+Table6[[#This Row],[schadevoorziening ultimo bruto]]</f>
        <v>0</v>
      </c>
      <c r="U17" s="71"/>
      <c r="V17" s="59" t="s">
        <v>79</v>
      </c>
      <c r="W17" s="77"/>
      <c r="X17" s="59" t="s">
        <v>80</v>
      </c>
      <c r="Y17" s="80">
        <f>Table6[[#This Row],[(bedrijfs-kosten bruto waarvan) kosten]]+Table6[[#This Row],[(bedrijfs-kosten bruto waarvan) provisie]]</f>
        <v>0</v>
      </c>
      <c r="Z17" s="113">
        <f>Table6[[#This Row],[verdiende premie bruto]]-Table6[[#This Row],[geleden schade bruto]]-Table6[[#This Row],[bedrijfs-kosten bruto]]</f>
        <v>0</v>
      </c>
    </row>
    <row r="18" spans="1:26" x14ac:dyDescent="0.35">
      <c r="A18" s="5" t="s">
        <v>7</v>
      </c>
      <c r="B18" s="95" t="s">
        <v>8</v>
      </c>
      <c r="C18" s="95" t="s">
        <v>15</v>
      </c>
      <c r="D18" s="95"/>
      <c r="E18" s="95"/>
      <c r="F18" s="95" t="s">
        <v>14</v>
      </c>
      <c r="G18" s="72"/>
      <c r="H18" s="1" t="s">
        <v>79</v>
      </c>
      <c r="I18" s="76"/>
      <c r="J18" s="1" t="s">
        <v>83</v>
      </c>
      <c r="K18" s="76"/>
      <c r="L18" s="1" t="s">
        <v>80</v>
      </c>
      <c r="M18" s="75">
        <f>Table6[[#This Row],[geboekte premie bruto]]+Table6[[#This Row],[premie-voorziening primo bruto]]-Table6[[#This Row],[premie-voorziening ultimo bruto]]</f>
        <v>0</v>
      </c>
      <c r="N18" s="72"/>
      <c r="O18" s="1" t="s">
        <v>83</v>
      </c>
      <c r="P18" s="76"/>
      <c r="Q18" s="1" t="s">
        <v>79</v>
      </c>
      <c r="R18" s="76"/>
      <c r="S18" s="1" t="s">
        <v>80</v>
      </c>
      <c r="T18" s="75">
        <f>Table6[[#This Row],[betaalde schade bruto]]-Table6[[#This Row],[schadevoorziening primo bruto]]+Table6[[#This Row],[schadevoorziening ultimo bruto]]</f>
        <v>0</v>
      </c>
      <c r="U18" s="72"/>
      <c r="V18" s="1" t="s">
        <v>79</v>
      </c>
      <c r="W18" s="76"/>
      <c r="X18" s="1" t="s">
        <v>80</v>
      </c>
      <c r="Y18" s="80">
        <f>Table6[[#This Row],[(bedrijfs-kosten bruto waarvan) kosten]]+Table6[[#This Row],[(bedrijfs-kosten bruto waarvan) provisie]]</f>
        <v>0</v>
      </c>
      <c r="Z18" s="113">
        <f>Table6[[#This Row],[verdiende premie bruto]]-Table6[[#This Row],[geleden schade bruto]]-Table6[[#This Row],[bedrijfs-kosten bruto]]</f>
        <v>0</v>
      </c>
    </row>
    <row r="19" spans="1:26" x14ac:dyDescent="0.35">
      <c r="A19" s="24" t="s">
        <v>7</v>
      </c>
      <c r="B19" s="96" t="s">
        <v>8</v>
      </c>
      <c r="C19" s="96" t="s">
        <v>15</v>
      </c>
      <c r="D19" s="96"/>
      <c r="E19" s="96"/>
      <c r="F19" s="96"/>
      <c r="G19" s="70">
        <f>G17+G18</f>
        <v>0</v>
      </c>
      <c r="H19" s="7" t="s">
        <v>79</v>
      </c>
      <c r="I19" s="75">
        <f>I17+I18</f>
        <v>0</v>
      </c>
      <c r="J19" s="7" t="s">
        <v>83</v>
      </c>
      <c r="K19" s="75">
        <f>K17+K18</f>
        <v>0</v>
      </c>
      <c r="L19" s="7" t="s">
        <v>80</v>
      </c>
      <c r="M19" s="75">
        <f>Table6[[#This Row],[geboekte premie bruto]]+Table6[[#This Row],[premie-voorziening primo bruto]]-Table6[[#This Row],[premie-voorziening ultimo bruto]]</f>
        <v>0</v>
      </c>
      <c r="N19" s="70">
        <f>N17+N18</f>
        <v>0</v>
      </c>
      <c r="O19" s="7" t="s">
        <v>83</v>
      </c>
      <c r="P19" s="75">
        <f>P17+P18</f>
        <v>0</v>
      </c>
      <c r="Q19" s="7" t="s">
        <v>79</v>
      </c>
      <c r="R19" s="75">
        <f>R17+R18</f>
        <v>0</v>
      </c>
      <c r="S19" s="7" t="s">
        <v>80</v>
      </c>
      <c r="T19" s="75">
        <f>Table6[[#This Row],[betaalde schade bruto]]-Table6[[#This Row],[schadevoorziening primo bruto]]+Table6[[#This Row],[schadevoorziening ultimo bruto]]</f>
        <v>0</v>
      </c>
      <c r="U19" s="70">
        <f>U17+U18</f>
        <v>0</v>
      </c>
      <c r="V19" s="7" t="s">
        <v>79</v>
      </c>
      <c r="W19" s="75">
        <f>W17+W18</f>
        <v>0</v>
      </c>
      <c r="X19" s="7" t="s">
        <v>80</v>
      </c>
      <c r="Y19" s="80">
        <f>Table6[[#This Row],[(bedrijfs-kosten bruto waarvan) kosten]]+Table6[[#This Row],[(bedrijfs-kosten bruto waarvan) provisie]]</f>
        <v>0</v>
      </c>
      <c r="Z19" s="113">
        <f>Table6[[#This Row],[verdiende premie bruto]]-Table6[[#This Row],[geleden schade bruto]]-Table6[[#This Row],[bedrijfs-kosten bruto]]</f>
        <v>0</v>
      </c>
    </row>
    <row r="20" spans="1:26" x14ac:dyDescent="0.35">
      <c r="A20" s="5" t="s">
        <v>7</v>
      </c>
      <c r="B20" s="95" t="s">
        <v>8</v>
      </c>
      <c r="C20" s="95" t="s">
        <v>94</v>
      </c>
      <c r="D20" s="95"/>
      <c r="E20" s="95"/>
      <c r="F20" s="95" t="s">
        <v>13</v>
      </c>
      <c r="G20" s="72"/>
      <c r="H20" s="1" t="s">
        <v>79</v>
      </c>
      <c r="I20" s="76"/>
      <c r="J20" s="1" t="s">
        <v>83</v>
      </c>
      <c r="K20" s="76"/>
      <c r="L20" s="1" t="s">
        <v>80</v>
      </c>
      <c r="M20" s="75">
        <f>Table6[[#This Row],[geboekte premie bruto]]+Table6[[#This Row],[premie-voorziening primo bruto]]-Table6[[#This Row],[premie-voorziening ultimo bruto]]</f>
        <v>0</v>
      </c>
      <c r="N20" s="72"/>
      <c r="O20" s="1" t="s">
        <v>83</v>
      </c>
      <c r="P20" s="76"/>
      <c r="Q20" s="1" t="s">
        <v>79</v>
      </c>
      <c r="R20" s="76"/>
      <c r="S20" s="1" t="s">
        <v>80</v>
      </c>
      <c r="T20" s="75">
        <f>Table6[[#This Row],[betaalde schade bruto]]-Table6[[#This Row],[schadevoorziening primo bruto]]+Table6[[#This Row],[schadevoorziening ultimo bruto]]</f>
        <v>0</v>
      </c>
      <c r="U20" s="72"/>
      <c r="V20" s="1" t="s">
        <v>79</v>
      </c>
      <c r="W20" s="76"/>
      <c r="X20" s="1" t="s">
        <v>80</v>
      </c>
      <c r="Y20" s="80">
        <f>Table6[[#This Row],[(bedrijfs-kosten bruto waarvan) kosten]]+Table6[[#This Row],[(bedrijfs-kosten bruto waarvan) provisie]]</f>
        <v>0</v>
      </c>
      <c r="Z20" s="113">
        <f>Table6[[#This Row],[verdiende premie bruto]]-Table6[[#This Row],[geleden schade bruto]]-Table6[[#This Row],[bedrijfs-kosten bruto]]</f>
        <v>0</v>
      </c>
    </row>
    <row r="21" spans="1:26" x14ac:dyDescent="0.35">
      <c r="A21" s="56" t="s">
        <v>7</v>
      </c>
      <c r="B21" s="60" t="s">
        <v>8</v>
      </c>
      <c r="C21" s="60" t="s">
        <v>94</v>
      </c>
      <c r="D21" s="60"/>
      <c r="E21" s="60"/>
      <c r="F21" s="60" t="s">
        <v>14</v>
      </c>
      <c r="G21" s="71"/>
      <c r="H21" s="59" t="s">
        <v>79</v>
      </c>
      <c r="I21" s="77"/>
      <c r="J21" s="59" t="s">
        <v>83</v>
      </c>
      <c r="K21" s="77"/>
      <c r="L21" s="59" t="s">
        <v>80</v>
      </c>
      <c r="M21" s="75">
        <f>Table6[[#This Row],[geboekte premie bruto]]+Table6[[#This Row],[premie-voorziening primo bruto]]-Table6[[#This Row],[premie-voorziening ultimo bruto]]</f>
        <v>0</v>
      </c>
      <c r="N21" s="71"/>
      <c r="O21" s="59" t="s">
        <v>83</v>
      </c>
      <c r="P21" s="77"/>
      <c r="Q21" s="59" t="s">
        <v>79</v>
      </c>
      <c r="R21" s="77"/>
      <c r="S21" s="59" t="s">
        <v>80</v>
      </c>
      <c r="T21" s="75">
        <f>Table6[[#This Row],[betaalde schade bruto]]-Table6[[#This Row],[schadevoorziening primo bruto]]+Table6[[#This Row],[schadevoorziening ultimo bruto]]</f>
        <v>0</v>
      </c>
      <c r="U21" s="71"/>
      <c r="V21" s="59" t="s">
        <v>79</v>
      </c>
      <c r="W21" s="77"/>
      <c r="X21" s="59" t="s">
        <v>80</v>
      </c>
      <c r="Y21" s="80">
        <f>Table6[[#This Row],[(bedrijfs-kosten bruto waarvan) kosten]]+Table6[[#This Row],[(bedrijfs-kosten bruto waarvan) provisie]]</f>
        <v>0</v>
      </c>
      <c r="Z21" s="113">
        <f>Table6[[#This Row],[verdiende premie bruto]]-Table6[[#This Row],[geleden schade bruto]]-Table6[[#This Row],[bedrijfs-kosten bruto]]</f>
        <v>0</v>
      </c>
    </row>
    <row r="22" spans="1:26" x14ac:dyDescent="0.35">
      <c r="A22" s="24" t="s">
        <v>7</v>
      </c>
      <c r="B22" s="96" t="s">
        <v>8</v>
      </c>
      <c r="C22" s="96" t="s">
        <v>94</v>
      </c>
      <c r="D22" s="96"/>
      <c r="E22" s="96"/>
      <c r="F22" s="96"/>
      <c r="G22" s="70">
        <f>G20+G21</f>
        <v>0</v>
      </c>
      <c r="H22" s="7" t="s">
        <v>79</v>
      </c>
      <c r="I22" s="75">
        <f>I20+I21</f>
        <v>0</v>
      </c>
      <c r="J22" s="7" t="s">
        <v>83</v>
      </c>
      <c r="K22" s="75">
        <f>K20+K21</f>
        <v>0</v>
      </c>
      <c r="L22" s="7" t="s">
        <v>80</v>
      </c>
      <c r="M22" s="75">
        <f>Table6[[#This Row],[geboekte premie bruto]]+Table6[[#This Row],[premie-voorziening primo bruto]]-Table6[[#This Row],[premie-voorziening ultimo bruto]]</f>
        <v>0</v>
      </c>
      <c r="N22" s="70">
        <f>N20+N21</f>
        <v>0</v>
      </c>
      <c r="O22" s="7" t="s">
        <v>83</v>
      </c>
      <c r="P22" s="75">
        <f>P20+P21</f>
        <v>0</v>
      </c>
      <c r="Q22" s="7" t="s">
        <v>79</v>
      </c>
      <c r="R22" s="75">
        <f>R20+R21</f>
        <v>0</v>
      </c>
      <c r="S22" s="7" t="s">
        <v>80</v>
      </c>
      <c r="T22" s="75">
        <f>Table6[[#This Row],[betaalde schade bruto]]-Table6[[#This Row],[schadevoorziening primo bruto]]+Table6[[#This Row],[schadevoorziening ultimo bruto]]</f>
        <v>0</v>
      </c>
      <c r="U22" s="70">
        <f>U20+U21</f>
        <v>0</v>
      </c>
      <c r="V22" s="7" t="s">
        <v>79</v>
      </c>
      <c r="W22" s="75">
        <f>W20+W21</f>
        <v>0</v>
      </c>
      <c r="X22" s="7" t="s">
        <v>80</v>
      </c>
      <c r="Y22" s="80">
        <f>Table6[[#This Row],[(bedrijfs-kosten bruto waarvan) kosten]]+Table6[[#This Row],[(bedrijfs-kosten bruto waarvan) provisie]]</f>
        <v>0</v>
      </c>
      <c r="Z22" s="113">
        <f>Table6[[#This Row],[verdiende premie bruto]]-Table6[[#This Row],[geleden schade bruto]]-Table6[[#This Row],[bedrijfs-kosten bruto]]</f>
        <v>0</v>
      </c>
    </row>
    <row r="23" spans="1:26" x14ac:dyDescent="0.35">
      <c r="A23" s="56" t="s">
        <v>7</v>
      </c>
      <c r="B23" s="60" t="s">
        <v>8</v>
      </c>
      <c r="C23" s="60" t="s">
        <v>95</v>
      </c>
      <c r="D23" s="60"/>
      <c r="E23" s="60"/>
      <c r="F23" s="60" t="s">
        <v>13</v>
      </c>
      <c r="G23" s="71"/>
      <c r="H23" s="59" t="s">
        <v>79</v>
      </c>
      <c r="I23" s="77"/>
      <c r="J23" s="59" t="s">
        <v>83</v>
      </c>
      <c r="K23" s="77"/>
      <c r="L23" s="59" t="s">
        <v>80</v>
      </c>
      <c r="M23" s="75">
        <f>Table6[[#This Row],[geboekte premie bruto]]+Table6[[#This Row],[premie-voorziening primo bruto]]-Table6[[#This Row],[premie-voorziening ultimo bruto]]</f>
        <v>0</v>
      </c>
      <c r="N23" s="71"/>
      <c r="O23" s="59" t="s">
        <v>83</v>
      </c>
      <c r="P23" s="77"/>
      <c r="Q23" s="59" t="s">
        <v>79</v>
      </c>
      <c r="R23" s="77"/>
      <c r="S23" s="59" t="s">
        <v>80</v>
      </c>
      <c r="T23" s="75">
        <f>Table6[[#This Row],[betaalde schade bruto]]-Table6[[#This Row],[schadevoorziening primo bruto]]+Table6[[#This Row],[schadevoorziening ultimo bruto]]</f>
        <v>0</v>
      </c>
      <c r="U23" s="71"/>
      <c r="V23" s="59" t="s">
        <v>79</v>
      </c>
      <c r="W23" s="77"/>
      <c r="X23" s="59" t="s">
        <v>80</v>
      </c>
      <c r="Y23" s="80">
        <f>Table6[[#This Row],[(bedrijfs-kosten bruto waarvan) kosten]]+Table6[[#This Row],[(bedrijfs-kosten bruto waarvan) provisie]]</f>
        <v>0</v>
      </c>
      <c r="Z23" s="113">
        <f>Table6[[#This Row],[verdiende premie bruto]]-Table6[[#This Row],[geleden schade bruto]]-Table6[[#This Row],[bedrijfs-kosten bruto]]</f>
        <v>0</v>
      </c>
    </row>
    <row r="24" spans="1:26" x14ac:dyDescent="0.35">
      <c r="A24" s="5" t="s">
        <v>7</v>
      </c>
      <c r="B24" s="95" t="s">
        <v>8</v>
      </c>
      <c r="C24" s="95" t="s">
        <v>95</v>
      </c>
      <c r="D24" s="95"/>
      <c r="E24" s="95"/>
      <c r="F24" s="95" t="s">
        <v>14</v>
      </c>
      <c r="G24" s="72"/>
      <c r="H24" s="1" t="s">
        <v>79</v>
      </c>
      <c r="I24" s="76"/>
      <c r="J24" s="1" t="s">
        <v>83</v>
      </c>
      <c r="K24" s="76"/>
      <c r="L24" s="1" t="s">
        <v>80</v>
      </c>
      <c r="M24" s="75">
        <f>Table6[[#This Row],[geboekte premie bruto]]+Table6[[#This Row],[premie-voorziening primo bruto]]-Table6[[#This Row],[premie-voorziening ultimo bruto]]</f>
        <v>0</v>
      </c>
      <c r="N24" s="72"/>
      <c r="O24" s="1" t="s">
        <v>83</v>
      </c>
      <c r="P24" s="76"/>
      <c r="Q24" s="1" t="s">
        <v>79</v>
      </c>
      <c r="R24" s="76"/>
      <c r="S24" s="1" t="s">
        <v>80</v>
      </c>
      <c r="T24" s="75">
        <f>Table6[[#This Row],[betaalde schade bruto]]-Table6[[#This Row],[schadevoorziening primo bruto]]+Table6[[#This Row],[schadevoorziening ultimo bruto]]</f>
        <v>0</v>
      </c>
      <c r="U24" s="72"/>
      <c r="V24" s="1" t="s">
        <v>79</v>
      </c>
      <c r="W24" s="76"/>
      <c r="X24" s="1" t="s">
        <v>80</v>
      </c>
      <c r="Y24" s="80">
        <f>Table6[[#This Row],[(bedrijfs-kosten bruto waarvan) kosten]]+Table6[[#This Row],[(bedrijfs-kosten bruto waarvan) provisie]]</f>
        <v>0</v>
      </c>
      <c r="Z24" s="113">
        <f>Table6[[#This Row],[verdiende premie bruto]]-Table6[[#This Row],[geleden schade bruto]]-Table6[[#This Row],[bedrijfs-kosten bruto]]</f>
        <v>0</v>
      </c>
    </row>
    <row r="25" spans="1:26" x14ac:dyDescent="0.35">
      <c r="A25" s="24" t="s">
        <v>7</v>
      </c>
      <c r="B25" s="96" t="s">
        <v>8</v>
      </c>
      <c r="C25" s="96" t="s">
        <v>95</v>
      </c>
      <c r="D25" s="96"/>
      <c r="E25" s="96"/>
      <c r="F25" s="96"/>
      <c r="G25" s="70">
        <f>G23+G24</f>
        <v>0</v>
      </c>
      <c r="H25" s="7" t="s">
        <v>79</v>
      </c>
      <c r="I25" s="75">
        <f>I23+I24</f>
        <v>0</v>
      </c>
      <c r="J25" s="7" t="s">
        <v>83</v>
      </c>
      <c r="K25" s="75">
        <f>K23+K24</f>
        <v>0</v>
      </c>
      <c r="L25" s="7" t="s">
        <v>80</v>
      </c>
      <c r="M25" s="75">
        <f>Table6[[#This Row],[geboekte premie bruto]]+Table6[[#This Row],[premie-voorziening primo bruto]]-Table6[[#This Row],[premie-voorziening ultimo bruto]]</f>
        <v>0</v>
      </c>
      <c r="N25" s="70">
        <f>N23+N24</f>
        <v>0</v>
      </c>
      <c r="O25" s="7" t="s">
        <v>83</v>
      </c>
      <c r="P25" s="75">
        <f>P23+P24</f>
        <v>0</v>
      </c>
      <c r="Q25" s="7" t="s">
        <v>79</v>
      </c>
      <c r="R25" s="75">
        <f>R23+R24</f>
        <v>0</v>
      </c>
      <c r="S25" s="7" t="s">
        <v>80</v>
      </c>
      <c r="T25" s="75">
        <f>Table6[[#This Row],[betaalde schade bruto]]-Table6[[#This Row],[schadevoorziening primo bruto]]+Table6[[#This Row],[schadevoorziening ultimo bruto]]</f>
        <v>0</v>
      </c>
      <c r="U25" s="70">
        <f>U23+U24</f>
        <v>0</v>
      </c>
      <c r="V25" s="7" t="s">
        <v>79</v>
      </c>
      <c r="W25" s="75">
        <f>W23+W24</f>
        <v>0</v>
      </c>
      <c r="X25" s="7" t="s">
        <v>80</v>
      </c>
      <c r="Y25" s="80">
        <f>Table6[[#This Row],[(bedrijfs-kosten bruto waarvan) kosten]]+Table6[[#This Row],[(bedrijfs-kosten bruto waarvan) provisie]]</f>
        <v>0</v>
      </c>
      <c r="Z25" s="113">
        <f>Table6[[#This Row],[verdiende premie bruto]]-Table6[[#This Row],[geleden schade bruto]]-Table6[[#This Row],[bedrijfs-kosten bruto]]</f>
        <v>0</v>
      </c>
    </row>
    <row r="26" spans="1:26" x14ac:dyDescent="0.35">
      <c r="A26" s="5" t="s">
        <v>7</v>
      </c>
      <c r="B26" s="95" t="s">
        <v>8</v>
      </c>
      <c r="C26" s="95" t="s">
        <v>96</v>
      </c>
      <c r="D26" s="95"/>
      <c r="E26" s="95"/>
      <c r="F26" s="95" t="s">
        <v>13</v>
      </c>
      <c r="G26" s="72"/>
      <c r="H26" s="1" t="s">
        <v>79</v>
      </c>
      <c r="I26" s="76"/>
      <c r="J26" s="1" t="s">
        <v>83</v>
      </c>
      <c r="K26" s="76"/>
      <c r="L26" s="1" t="s">
        <v>80</v>
      </c>
      <c r="M26" s="75">
        <f>Table6[[#This Row],[geboekte premie bruto]]+Table6[[#This Row],[premie-voorziening primo bruto]]-Table6[[#This Row],[premie-voorziening ultimo bruto]]</f>
        <v>0</v>
      </c>
      <c r="N26" s="72"/>
      <c r="O26" s="1" t="s">
        <v>83</v>
      </c>
      <c r="P26" s="76"/>
      <c r="Q26" s="1" t="s">
        <v>79</v>
      </c>
      <c r="R26" s="76"/>
      <c r="S26" s="1" t="s">
        <v>80</v>
      </c>
      <c r="T26" s="75">
        <f>Table6[[#This Row],[betaalde schade bruto]]-Table6[[#This Row],[schadevoorziening primo bruto]]+Table6[[#This Row],[schadevoorziening ultimo bruto]]</f>
        <v>0</v>
      </c>
      <c r="U26" s="72"/>
      <c r="V26" s="1" t="s">
        <v>79</v>
      </c>
      <c r="W26" s="76"/>
      <c r="X26" s="1" t="s">
        <v>80</v>
      </c>
      <c r="Y26" s="80">
        <f>Table6[[#This Row],[(bedrijfs-kosten bruto waarvan) kosten]]+Table6[[#This Row],[(bedrijfs-kosten bruto waarvan) provisie]]</f>
        <v>0</v>
      </c>
      <c r="Z26" s="113">
        <f>Table6[[#This Row],[verdiende premie bruto]]-Table6[[#This Row],[geleden schade bruto]]-Table6[[#This Row],[bedrijfs-kosten bruto]]</f>
        <v>0</v>
      </c>
    </row>
    <row r="27" spans="1:26" x14ac:dyDescent="0.35">
      <c r="A27" s="56" t="s">
        <v>7</v>
      </c>
      <c r="B27" s="60" t="s">
        <v>8</v>
      </c>
      <c r="C27" s="60" t="s">
        <v>96</v>
      </c>
      <c r="D27" s="60"/>
      <c r="E27" s="60"/>
      <c r="F27" s="60" t="s">
        <v>14</v>
      </c>
      <c r="G27" s="71"/>
      <c r="H27" s="59" t="s">
        <v>79</v>
      </c>
      <c r="I27" s="77"/>
      <c r="J27" s="59" t="s">
        <v>83</v>
      </c>
      <c r="K27" s="77"/>
      <c r="L27" s="59" t="s">
        <v>80</v>
      </c>
      <c r="M27" s="75">
        <f>Table6[[#This Row],[geboekte premie bruto]]+Table6[[#This Row],[premie-voorziening primo bruto]]-Table6[[#This Row],[premie-voorziening ultimo bruto]]</f>
        <v>0</v>
      </c>
      <c r="N27" s="71"/>
      <c r="O27" s="59" t="s">
        <v>83</v>
      </c>
      <c r="P27" s="77"/>
      <c r="Q27" s="59" t="s">
        <v>79</v>
      </c>
      <c r="R27" s="77"/>
      <c r="S27" s="59" t="s">
        <v>80</v>
      </c>
      <c r="T27" s="75">
        <f>Table6[[#This Row],[betaalde schade bruto]]-Table6[[#This Row],[schadevoorziening primo bruto]]+Table6[[#This Row],[schadevoorziening ultimo bruto]]</f>
        <v>0</v>
      </c>
      <c r="U27" s="71"/>
      <c r="V27" s="59" t="s">
        <v>79</v>
      </c>
      <c r="W27" s="77"/>
      <c r="X27" s="59" t="s">
        <v>80</v>
      </c>
      <c r="Y27" s="80">
        <f>Table6[[#This Row],[(bedrijfs-kosten bruto waarvan) kosten]]+Table6[[#This Row],[(bedrijfs-kosten bruto waarvan) provisie]]</f>
        <v>0</v>
      </c>
      <c r="Z27" s="113">
        <f>Table6[[#This Row],[verdiende premie bruto]]-Table6[[#This Row],[geleden schade bruto]]-Table6[[#This Row],[bedrijfs-kosten bruto]]</f>
        <v>0</v>
      </c>
    </row>
    <row r="28" spans="1:26" x14ac:dyDescent="0.35">
      <c r="A28" s="24" t="s">
        <v>7</v>
      </c>
      <c r="B28" s="96" t="s">
        <v>8</v>
      </c>
      <c r="C28" s="96" t="s">
        <v>96</v>
      </c>
      <c r="D28" s="96"/>
      <c r="E28" s="96"/>
      <c r="F28" s="96"/>
      <c r="G28" s="70">
        <f>G26+G27</f>
        <v>0</v>
      </c>
      <c r="H28" s="7" t="s">
        <v>79</v>
      </c>
      <c r="I28" s="75">
        <f>I26+I27</f>
        <v>0</v>
      </c>
      <c r="J28" s="7" t="s">
        <v>83</v>
      </c>
      <c r="K28" s="75">
        <f>K26+K27</f>
        <v>0</v>
      </c>
      <c r="L28" s="7" t="s">
        <v>80</v>
      </c>
      <c r="M28" s="75">
        <f>Table6[[#This Row],[geboekte premie bruto]]+Table6[[#This Row],[premie-voorziening primo bruto]]-Table6[[#This Row],[premie-voorziening ultimo bruto]]</f>
        <v>0</v>
      </c>
      <c r="N28" s="70">
        <f>N26+N27</f>
        <v>0</v>
      </c>
      <c r="O28" s="7" t="s">
        <v>83</v>
      </c>
      <c r="P28" s="75">
        <f>P26+P27</f>
        <v>0</v>
      </c>
      <c r="Q28" s="7" t="s">
        <v>79</v>
      </c>
      <c r="R28" s="75">
        <f>R26+R27</f>
        <v>0</v>
      </c>
      <c r="S28" s="7" t="s">
        <v>80</v>
      </c>
      <c r="T28" s="75">
        <f>Table6[[#This Row],[betaalde schade bruto]]-Table6[[#This Row],[schadevoorziening primo bruto]]+Table6[[#This Row],[schadevoorziening ultimo bruto]]</f>
        <v>0</v>
      </c>
      <c r="U28" s="70">
        <f>U26+U27</f>
        <v>0</v>
      </c>
      <c r="V28" s="7" t="s">
        <v>79</v>
      </c>
      <c r="W28" s="75">
        <f>W26+W27</f>
        <v>0</v>
      </c>
      <c r="X28" s="7" t="s">
        <v>80</v>
      </c>
      <c r="Y28" s="80">
        <f>Table6[[#This Row],[(bedrijfs-kosten bruto waarvan) kosten]]+Table6[[#This Row],[(bedrijfs-kosten bruto waarvan) provisie]]</f>
        <v>0</v>
      </c>
      <c r="Z28" s="113">
        <f>Table6[[#This Row],[verdiende premie bruto]]-Table6[[#This Row],[geleden schade bruto]]-Table6[[#This Row],[bedrijfs-kosten bruto]]</f>
        <v>0</v>
      </c>
    </row>
    <row r="29" spans="1:26" x14ac:dyDescent="0.35">
      <c r="A29" s="24" t="s">
        <v>7</v>
      </c>
      <c r="B29" s="96" t="s">
        <v>8</v>
      </c>
      <c r="C29" s="96"/>
      <c r="D29" s="96"/>
      <c r="E29" s="96"/>
      <c r="F29" s="96" t="s">
        <v>13</v>
      </c>
      <c r="G29" s="70">
        <f>G17+G20+G23+G26</f>
        <v>0</v>
      </c>
      <c r="H29" s="7" t="s">
        <v>79</v>
      </c>
      <c r="I29" s="75">
        <f>I17+I20+I23+I26</f>
        <v>0</v>
      </c>
      <c r="J29" s="7" t="s">
        <v>83</v>
      </c>
      <c r="K29" s="75">
        <f>K17+K20+K23+K26</f>
        <v>0</v>
      </c>
      <c r="L29" s="7" t="s">
        <v>80</v>
      </c>
      <c r="M29" s="75">
        <f>Table6[[#This Row],[geboekte premie bruto]]+Table6[[#This Row],[premie-voorziening primo bruto]]-Table6[[#This Row],[premie-voorziening ultimo bruto]]</f>
        <v>0</v>
      </c>
      <c r="N29" s="70">
        <f>N17+N20+N23+N26</f>
        <v>0</v>
      </c>
      <c r="O29" s="7" t="s">
        <v>83</v>
      </c>
      <c r="P29" s="75">
        <f>P17+P20+P23+P26</f>
        <v>0</v>
      </c>
      <c r="Q29" s="7" t="s">
        <v>79</v>
      </c>
      <c r="R29" s="75">
        <f>R17+R20+R23+R26</f>
        <v>0</v>
      </c>
      <c r="S29" s="7" t="s">
        <v>80</v>
      </c>
      <c r="T29" s="75">
        <f>Table6[[#This Row],[betaalde schade bruto]]-Table6[[#This Row],[schadevoorziening primo bruto]]+Table6[[#This Row],[schadevoorziening ultimo bruto]]</f>
        <v>0</v>
      </c>
      <c r="U29" s="70">
        <f>U17+U20+U23+U26</f>
        <v>0</v>
      </c>
      <c r="V29" s="7" t="s">
        <v>79</v>
      </c>
      <c r="W29" s="75">
        <f>W17+W20+W23+W26</f>
        <v>0</v>
      </c>
      <c r="X29" s="7" t="s">
        <v>80</v>
      </c>
      <c r="Y29" s="80">
        <f>Table6[[#This Row],[(bedrijfs-kosten bruto waarvan) kosten]]+Table6[[#This Row],[(bedrijfs-kosten bruto waarvan) provisie]]</f>
        <v>0</v>
      </c>
      <c r="Z29" s="113">
        <f>Table6[[#This Row],[verdiende premie bruto]]-Table6[[#This Row],[geleden schade bruto]]-Table6[[#This Row],[bedrijfs-kosten bruto]]</f>
        <v>0</v>
      </c>
    </row>
    <row r="30" spans="1:26" x14ac:dyDescent="0.35">
      <c r="A30" s="24" t="s">
        <v>7</v>
      </c>
      <c r="B30" s="96" t="s">
        <v>8</v>
      </c>
      <c r="C30" s="96"/>
      <c r="D30" s="96"/>
      <c r="E30" s="96"/>
      <c r="F30" s="96" t="s">
        <v>14</v>
      </c>
      <c r="G30" s="70">
        <f>G18+G21+G24+G27</f>
        <v>0</v>
      </c>
      <c r="H30" s="7" t="s">
        <v>79</v>
      </c>
      <c r="I30" s="75">
        <f>I18+I21+I24+I27</f>
        <v>0</v>
      </c>
      <c r="J30" s="7" t="s">
        <v>83</v>
      </c>
      <c r="K30" s="75">
        <f>K18+K21+K24+K27</f>
        <v>0</v>
      </c>
      <c r="L30" s="7" t="s">
        <v>80</v>
      </c>
      <c r="M30" s="75">
        <f>Table6[[#This Row],[geboekte premie bruto]]+Table6[[#This Row],[premie-voorziening primo bruto]]-Table6[[#This Row],[premie-voorziening ultimo bruto]]</f>
        <v>0</v>
      </c>
      <c r="N30" s="70">
        <f>N18+N21+N24+N27</f>
        <v>0</v>
      </c>
      <c r="O30" s="7" t="s">
        <v>83</v>
      </c>
      <c r="P30" s="75">
        <f>P18+P21+P24+P27</f>
        <v>0</v>
      </c>
      <c r="Q30" s="7" t="s">
        <v>79</v>
      </c>
      <c r="R30" s="75">
        <f>R18+R21+R24+R27</f>
        <v>0</v>
      </c>
      <c r="S30" s="7" t="s">
        <v>80</v>
      </c>
      <c r="T30" s="75">
        <f>Table6[[#This Row],[betaalde schade bruto]]-Table6[[#This Row],[schadevoorziening primo bruto]]+Table6[[#This Row],[schadevoorziening ultimo bruto]]</f>
        <v>0</v>
      </c>
      <c r="U30" s="70">
        <f>U18+U21+U24+U27</f>
        <v>0</v>
      </c>
      <c r="V30" s="7" t="s">
        <v>79</v>
      </c>
      <c r="W30" s="75">
        <f>W18+W21+W24+W27</f>
        <v>0</v>
      </c>
      <c r="X30" s="7" t="s">
        <v>80</v>
      </c>
      <c r="Y30" s="80">
        <f>Table6[[#This Row],[(bedrijfs-kosten bruto waarvan) kosten]]+Table6[[#This Row],[(bedrijfs-kosten bruto waarvan) provisie]]</f>
        <v>0</v>
      </c>
      <c r="Z30" s="113">
        <f>Table6[[#This Row],[verdiende premie bruto]]-Table6[[#This Row],[geleden schade bruto]]-Table6[[#This Row],[bedrijfs-kosten bruto]]</f>
        <v>0</v>
      </c>
    </row>
    <row r="31" spans="1:26" ht="15" thickBot="1" x14ac:dyDescent="0.4">
      <c r="A31" s="25" t="s">
        <v>7</v>
      </c>
      <c r="B31" s="97" t="s">
        <v>8</v>
      </c>
      <c r="C31" s="97"/>
      <c r="D31" s="97"/>
      <c r="E31" s="97"/>
      <c r="F31" s="97"/>
      <c r="G31" s="73">
        <f>G19+G22+G25+G28</f>
        <v>0</v>
      </c>
      <c r="H31" s="8" t="s">
        <v>79</v>
      </c>
      <c r="I31" s="78">
        <f>I19+I22+I25+I28</f>
        <v>0</v>
      </c>
      <c r="J31" s="8" t="s">
        <v>83</v>
      </c>
      <c r="K31" s="78">
        <f>K19+K22+K25+K28</f>
        <v>0</v>
      </c>
      <c r="L31" s="8" t="s">
        <v>80</v>
      </c>
      <c r="M31" s="78">
        <f>Table6[[#This Row],[geboekte premie bruto]]+Table6[[#This Row],[premie-voorziening primo bruto]]-Table6[[#This Row],[premie-voorziening ultimo bruto]]</f>
        <v>0</v>
      </c>
      <c r="N31" s="73">
        <f>N19+N22+N25+N28</f>
        <v>0</v>
      </c>
      <c r="O31" s="8" t="s">
        <v>83</v>
      </c>
      <c r="P31" s="78">
        <f>P19+P22+P25+P28</f>
        <v>0</v>
      </c>
      <c r="Q31" s="8" t="s">
        <v>79</v>
      </c>
      <c r="R31" s="78">
        <f>R19+R22+R25+R28</f>
        <v>0</v>
      </c>
      <c r="S31" s="8" t="s">
        <v>80</v>
      </c>
      <c r="T31" s="78">
        <f>Table6[[#This Row],[betaalde schade bruto]]-Table6[[#This Row],[schadevoorziening primo bruto]]+Table6[[#This Row],[schadevoorziening ultimo bruto]]</f>
        <v>0</v>
      </c>
      <c r="U31" s="73">
        <f>U19+U22+U25+U28</f>
        <v>0</v>
      </c>
      <c r="V31" s="8" t="s">
        <v>79</v>
      </c>
      <c r="W31" s="78">
        <f>W19+W22+W25+W28</f>
        <v>0</v>
      </c>
      <c r="X31" s="8" t="s">
        <v>80</v>
      </c>
      <c r="Y31" s="81">
        <f>Table6[[#This Row],[(bedrijfs-kosten bruto waarvan) kosten]]+Table6[[#This Row],[(bedrijfs-kosten bruto waarvan) provisie]]</f>
        <v>0</v>
      </c>
      <c r="Z31" s="114">
        <f>Table6[[#This Row],[verdiende premie bruto]]-Table6[[#This Row],[geleden schade bruto]]-Table6[[#This Row],[bedrijfs-kosten bruto]]</f>
        <v>0</v>
      </c>
    </row>
  </sheetData>
  <sheetProtection algorithmName="SHA-512" hashValue="fnQL4LUK7Maql8U5UK9rRWKNi9RM3Jb/cfN09MdB/l9ful9bZ1mSL/ZoKGFbTRATHBvT93RBH0ViIN1qqlzFiQ==" saltValue="t107EsASslxKm99b12kDzw==" spinCount="100000" sheet="1" selectLockedCells="1"/>
  <mergeCells count="1">
    <mergeCell ref="A1:Z1"/>
  </mergeCells>
  <dataValidations count="2">
    <dataValidation type="whole" operator="greaterThanOrEqual" allowBlank="1" showInputMessage="1" showErrorMessage="1" errorTitle="Geheel getal groter dan 0" error="Geheel getal groter dan 0 vereist" sqref="Y3:Y31 W3:W31 T3:U31 R3:R31 P3:P31 M3:N31 K3:K31 I3:I31 G3:G31" xr:uid="{1CF63E50-D6F5-4B7A-B667-C7D95BB00F4C}">
      <formula1>0</formula1>
    </dataValidation>
    <dataValidation type="whole" operator="greaterThan" allowBlank="1" showInputMessage="1" showErrorMessage="1" errorTitle="Geheel getal vereist" error="Geheel getal vereist" sqref="Z3:Z31" xr:uid="{D55CC8FE-2AB3-41E0-85F3-CFCBA489ECFB}">
      <formula1>-1000000000000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2DA8-7B30-4FCB-8178-C4880AF5F83D}">
  <sheetPr codeName="Sheet5"/>
  <dimension ref="A1:Z16"/>
  <sheetViews>
    <sheetView showZeros="0" zoomScale="80" zoomScaleNormal="80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G5" sqref="G5"/>
    </sheetView>
  </sheetViews>
  <sheetFormatPr defaultRowHeight="14.5" x14ac:dyDescent="0.35"/>
  <cols>
    <col min="1" max="1" width="11" customWidth="1"/>
    <col min="2" max="2" width="30.54296875" bestFit="1" customWidth="1"/>
    <col min="3" max="3" width="7.54296875" bestFit="1" customWidth="1"/>
    <col min="4" max="4" width="8.08984375" bestFit="1" customWidth="1"/>
    <col min="5" max="5" width="11" customWidth="1"/>
    <col min="6" max="6" width="6.453125" bestFit="1" customWidth="1"/>
    <col min="7" max="7" width="11" customWidth="1"/>
    <col min="8" max="8" width="2.08984375" bestFit="1" customWidth="1"/>
    <col min="9" max="9" width="12.453125" customWidth="1"/>
    <col min="10" max="10" width="1.90625" bestFit="1" customWidth="1"/>
    <col min="11" max="11" width="12.54296875" customWidth="1"/>
    <col min="12" max="12" width="2.08984375" bestFit="1" customWidth="1"/>
    <col min="13" max="14" width="12" customWidth="1"/>
    <col min="15" max="15" width="2.453125" bestFit="1" customWidth="1"/>
    <col min="16" max="16" width="12" customWidth="1"/>
    <col min="17" max="17" width="2.90625" bestFit="1" customWidth="1"/>
    <col min="18" max="18" width="12" customWidth="1"/>
    <col min="19" max="19" width="2.90625" bestFit="1" customWidth="1"/>
    <col min="20" max="20" width="12" customWidth="1"/>
    <col min="21" max="21" width="14.08984375" customWidth="1"/>
    <col min="22" max="22" width="2.90625" bestFit="1" customWidth="1"/>
    <col min="23" max="23" width="13.90625" customWidth="1"/>
    <col min="24" max="24" width="2.90625" bestFit="1" customWidth="1"/>
    <col min="25" max="26" width="12" customWidth="1"/>
  </cols>
  <sheetData>
    <row r="1" spans="1:26" ht="15" thickBot="1" x14ac:dyDescent="0.4">
      <c r="A1" s="138" t="s">
        <v>122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26" s="6" customFormat="1" ht="52.5" thickBot="1" x14ac:dyDescent="0.4">
      <c r="A2" s="47" t="s">
        <v>0</v>
      </c>
      <c r="B2" s="48" t="s">
        <v>1</v>
      </c>
      <c r="C2" s="48" t="s">
        <v>2</v>
      </c>
      <c r="D2" s="49" t="s">
        <v>106</v>
      </c>
      <c r="E2" s="27" t="s">
        <v>72</v>
      </c>
      <c r="F2" s="28" t="s">
        <v>85</v>
      </c>
      <c r="G2" s="40" t="s">
        <v>73</v>
      </c>
      <c r="H2" s="41" t="s">
        <v>79</v>
      </c>
      <c r="I2" s="42" t="s">
        <v>81</v>
      </c>
      <c r="J2" s="42" t="s">
        <v>83</v>
      </c>
      <c r="K2" s="42" t="s">
        <v>82</v>
      </c>
      <c r="L2" s="42" t="s">
        <v>80</v>
      </c>
      <c r="M2" s="43" t="s">
        <v>74</v>
      </c>
      <c r="N2" s="44" t="s">
        <v>75</v>
      </c>
      <c r="O2" s="42" t="s">
        <v>124</v>
      </c>
      <c r="P2" s="45" t="s">
        <v>76</v>
      </c>
      <c r="Q2" s="42" t="s">
        <v>125</v>
      </c>
      <c r="R2" s="45" t="s">
        <v>77</v>
      </c>
      <c r="S2" s="42" t="s">
        <v>126</v>
      </c>
      <c r="T2" s="46" t="s">
        <v>78</v>
      </c>
      <c r="U2" s="44" t="s">
        <v>88</v>
      </c>
      <c r="V2" s="42" t="s">
        <v>127</v>
      </c>
      <c r="W2" s="45" t="s">
        <v>86</v>
      </c>
      <c r="X2" s="42" t="s">
        <v>128</v>
      </c>
      <c r="Y2" s="46" t="s">
        <v>87</v>
      </c>
      <c r="Z2" s="35" t="s">
        <v>98</v>
      </c>
    </row>
    <row r="3" spans="1:26" x14ac:dyDescent="0.35">
      <c r="A3" s="24" t="s">
        <v>16</v>
      </c>
      <c r="B3" s="96"/>
      <c r="C3" s="96"/>
      <c r="D3" s="96"/>
      <c r="E3" s="96" t="s">
        <v>17</v>
      </c>
      <c r="F3" s="96"/>
      <c r="G3" s="69">
        <f>G16</f>
        <v>0</v>
      </c>
      <c r="H3" s="9" t="s">
        <v>79</v>
      </c>
      <c r="I3" s="74">
        <f>I16</f>
        <v>0</v>
      </c>
      <c r="J3" s="9" t="s">
        <v>83</v>
      </c>
      <c r="K3" s="74">
        <f>K16</f>
        <v>0</v>
      </c>
      <c r="L3" s="9" t="s">
        <v>80</v>
      </c>
      <c r="M3" s="74">
        <f>Table7[[#This Row],[geboekte premie bruto]]+Table7[[#This Row],[premie-voorziening primo bruto]]-Table7[[#This Row],[premie-voorziening ultimo bruto]]</f>
        <v>0</v>
      </c>
      <c r="N3" s="69">
        <f>N16</f>
        <v>0</v>
      </c>
      <c r="O3" s="9" t="s">
        <v>83</v>
      </c>
      <c r="P3" s="74">
        <f>P16</f>
        <v>0</v>
      </c>
      <c r="Q3" s="9" t="s">
        <v>79</v>
      </c>
      <c r="R3" s="74">
        <f>R16</f>
        <v>0</v>
      </c>
      <c r="S3" s="9" t="s">
        <v>80</v>
      </c>
      <c r="T3" s="74">
        <f>Table7[[#This Row],[betaalde schade bruto]]-Table7[[#This Row],[schadevoorziening primo bruto]]+Table7[[#This Row],[schadevoorziening ultimo bruto]]</f>
        <v>0</v>
      </c>
      <c r="U3" s="69">
        <f>U16</f>
        <v>0</v>
      </c>
      <c r="V3" s="9" t="s">
        <v>79</v>
      </c>
      <c r="W3" s="74">
        <f>W16</f>
        <v>0</v>
      </c>
      <c r="X3" s="9" t="s">
        <v>80</v>
      </c>
      <c r="Y3" s="79">
        <f>Table7[[#This Row],[(bedrijfs-kosten bruto waarvan) kosten]]+Table7[[#This Row],[(bedrijfs-kosten bruto waarvan) provisie]]</f>
        <v>0</v>
      </c>
      <c r="Z3" s="80">
        <f>Table7[[#This Row],[verdiende premie bruto]]-Table7[[#This Row],[geleden schade bruto]]-Table7[[#This Row],[bedrijfs-kosten bruto]]</f>
        <v>0</v>
      </c>
    </row>
    <row r="4" spans="1:26" x14ac:dyDescent="0.35">
      <c r="A4" s="24" t="s">
        <v>16</v>
      </c>
      <c r="B4" s="96"/>
      <c r="C4" s="96"/>
      <c r="D4" s="96"/>
      <c r="E4" s="96" t="s">
        <v>18</v>
      </c>
      <c r="F4" s="96"/>
      <c r="G4" s="70">
        <f>G5+G6+G7+G10+G11+G12+G14+G15</f>
        <v>0</v>
      </c>
      <c r="H4" s="7" t="s">
        <v>79</v>
      </c>
      <c r="I4" s="75">
        <f>I5+I6+I7+I10+I11+I12+I14+I15</f>
        <v>0</v>
      </c>
      <c r="J4" s="7" t="s">
        <v>83</v>
      </c>
      <c r="K4" s="75">
        <f>K5+K6+K7+K10+K11+K12+K14+K15</f>
        <v>0</v>
      </c>
      <c r="L4" s="7" t="s">
        <v>80</v>
      </c>
      <c r="M4" s="75">
        <f>Table7[[#This Row],[geboekte premie bruto]]+Table7[[#This Row],[premie-voorziening primo bruto]]-Table7[[#This Row],[premie-voorziening ultimo bruto]]</f>
        <v>0</v>
      </c>
      <c r="N4" s="70">
        <f>N5+N6+N7+N10+N11+N12+N14+N15</f>
        <v>0</v>
      </c>
      <c r="O4" s="7" t="s">
        <v>83</v>
      </c>
      <c r="P4" s="75">
        <f>P5+P6+P7+P10+P11+P12+P14+P15</f>
        <v>0</v>
      </c>
      <c r="Q4" s="7" t="s">
        <v>79</v>
      </c>
      <c r="R4" s="75">
        <f>R5+R6+R7+R10+R11+R12+R14+R15</f>
        <v>0</v>
      </c>
      <c r="S4" s="7" t="s">
        <v>80</v>
      </c>
      <c r="T4" s="75">
        <f>Table7[[#This Row],[betaalde schade bruto]]-Table7[[#This Row],[schadevoorziening primo bruto]]+Table7[[#This Row],[schadevoorziening ultimo bruto]]</f>
        <v>0</v>
      </c>
      <c r="U4" s="70">
        <f>U5+U6+U7+U10+U11+U12+U14+U15</f>
        <v>0</v>
      </c>
      <c r="V4" s="7" t="s">
        <v>79</v>
      </c>
      <c r="W4" s="75">
        <f>W5+W6+W7+W10+W11+W12+W14+W15</f>
        <v>0</v>
      </c>
      <c r="X4" s="7" t="s">
        <v>80</v>
      </c>
      <c r="Y4" s="80">
        <f>Table7[[#This Row],[(bedrijfs-kosten bruto waarvan) kosten]]+Table7[[#This Row],[(bedrijfs-kosten bruto waarvan) provisie]]</f>
        <v>0</v>
      </c>
      <c r="Z4" s="80">
        <f>Table7[[#This Row],[verdiende premie bruto]]-Table7[[#This Row],[geleden schade bruto]]-Table7[[#This Row],[bedrijfs-kosten bruto]]</f>
        <v>0</v>
      </c>
    </row>
    <row r="5" spans="1:26" x14ac:dyDescent="0.35">
      <c r="A5" s="56" t="s">
        <v>16</v>
      </c>
      <c r="B5" s="60" t="s">
        <v>19</v>
      </c>
      <c r="C5" s="60"/>
      <c r="D5" s="60"/>
      <c r="E5" s="60"/>
      <c r="F5" s="60"/>
      <c r="G5" s="71"/>
      <c r="H5" s="59" t="s">
        <v>79</v>
      </c>
      <c r="I5" s="77"/>
      <c r="J5" s="59" t="s">
        <v>83</v>
      </c>
      <c r="K5" s="77"/>
      <c r="L5" s="59" t="s">
        <v>80</v>
      </c>
      <c r="M5" s="75">
        <f>Table7[[#This Row],[geboekte premie bruto]]+Table7[[#This Row],[premie-voorziening primo bruto]]-Table7[[#This Row],[premie-voorziening ultimo bruto]]</f>
        <v>0</v>
      </c>
      <c r="N5" s="71"/>
      <c r="O5" s="59" t="s">
        <v>83</v>
      </c>
      <c r="P5" s="77"/>
      <c r="Q5" s="59" t="s">
        <v>79</v>
      </c>
      <c r="R5" s="77"/>
      <c r="S5" s="59" t="s">
        <v>80</v>
      </c>
      <c r="T5" s="75">
        <f>Table7[[#This Row],[betaalde schade bruto]]-Table7[[#This Row],[schadevoorziening primo bruto]]+Table7[[#This Row],[schadevoorziening ultimo bruto]]</f>
        <v>0</v>
      </c>
      <c r="U5" s="71"/>
      <c r="V5" s="59" t="s">
        <v>79</v>
      </c>
      <c r="W5" s="77"/>
      <c r="X5" s="59" t="s">
        <v>80</v>
      </c>
      <c r="Y5" s="80">
        <f>Table7[[#This Row],[(bedrijfs-kosten bruto waarvan) kosten]]+Table7[[#This Row],[(bedrijfs-kosten bruto waarvan) provisie]]</f>
        <v>0</v>
      </c>
      <c r="Z5" s="80">
        <f>Table7[[#This Row],[verdiende premie bruto]]-Table7[[#This Row],[geleden schade bruto]]-Table7[[#This Row],[bedrijfs-kosten bruto]]</f>
        <v>0</v>
      </c>
    </row>
    <row r="6" spans="1:26" x14ac:dyDescent="0.35">
      <c r="A6" s="5" t="s">
        <v>16</v>
      </c>
      <c r="B6" s="95" t="s">
        <v>20</v>
      </c>
      <c r="C6" s="95"/>
      <c r="D6" s="95"/>
      <c r="E6" s="95"/>
      <c r="F6" s="95"/>
      <c r="G6" s="72"/>
      <c r="H6" s="1" t="s">
        <v>79</v>
      </c>
      <c r="I6" s="76"/>
      <c r="J6" s="1" t="s">
        <v>83</v>
      </c>
      <c r="K6" s="76"/>
      <c r="L6" s="1" t="s">
        <v>80</v>
      </c>
      <c r="M6" s="75">
        <f>Table7[[#This Row],[geboekte premie bruto]]+Table7[[#This Row],[premie-voorziening primo bruto]]-Table7[[#This Row],[premie-voorziening ultimo bruto]]</f>
        <v>0</v>
      </c>
      <c r="N6" s="72"/>
      <c r="O6" s="1" t="s">
        <v>83</v>
      </c>
      <c r="P6" s="76"/>
      <c r="Q6" s="1" t="s">
        <v>79</v>
      </c>
      <c r="R6" s="76"/>
      <c r="S6" s="1" t="s">
        <v>80</v>
      </c>
      <c r="T6" s="75">
        <f>Table7[[#This Row],[betaalde schade bruto]]-Table7[[#This Row],[schadevoorziening primo bruto]]+Table7[[#This Row],[schadevoorziening ultimo bruto]]</f>
        <v>0</v>
      </c>
      <c r="U6" s="72"/>
      <c r="V6" s="1" t="s">
        <v>79</v>
      </c>
      <c r="W6" s="76"/>
      <c r="X6" s="1" t="s">
        <v>80</v>
      </c>
      <c r="Y6" s="80">
        <f>Table7[[#This Row],[(bedrijfs-kosten bruto waarvan) kosten]]+Table7[[#This Row],[(bedrijfs-kosten bruto waarvan) provisie]]</f>
        <v>0</v>
      </c>
      <c r="Z6" s="80">
        <f>Table7[[#This Row],[verdiende premie bruto]]-Table7[[#This Row],[geleden schade bruto]]-Table7[[#This Row],[bedrijfs-kosten bruto]]</f>
        <v>0</v>
      </c>
    </row>
    <row r="7" spans="1:26" x14ac:dyDescent="0.35">
      <c r="A7" s="56" t="s">
        <v>16</v>
      </c>
      <c r="B7" s="60" t="s">
        <v>21</v>
      </c>
      <c r="C7" s="60"/>
      <c r="D7" s="60"/>
      <c r="E7" s="60"/>
      <c r="F7" s="60"/>
      <c r="G7" s="71"/>
      <c r="H7" s="59" t="s">
        <v>79</v>
      </c>
      <c r="I7" s="77"/>
      <c r="J7" s="59" t="s">
        <v>83</v>
      </c>
      <c r="K7" s="77"/>
      <c r="L7" s="59" t="s">
        <v>80</v>
      </c>
      <c r="M7" s="75">
        <f>Table7[[#This Row],[geboekte premie bruto]]+Table7[[#This Row],[premie-voorziening primo bruto]]-Table7[[#This Row],[premie-voorziening ultimo bruto]]</f>
        <v>0</v>
      </c>
      <c r="N7" s="71"/>
      <c r="O7" s="59" t="s">
        <v>83</v>
      </c>
      <c r="P7" s="77"/>
      <c r="Q7" s="59" t="s">
        <v>79</v>
      </c>
      <c r="R7" s="77"/>
      <c r="S7" s="59" t="s">
        <v>80</v>
      </c>
      <c r="T7" s="75">
        <f>Table7[[#This Row],[betaalde schade bruto]]-Table7[[#This Row],[schadevoorziening primo bruto]]+Table7[[#This Row],[schadevoorziening ultimo bruto]]</f>
        <v>0</v>
      </c>
      <c r="U7" s="71"/>
      <c r="V7" s="59" t="s">
        <v>79</v>
      </c>
      <c r="W7" s="77"/>
      <c r="X7" s="59" t="s">
        <v>80</v>
      </c>
      <c r="Y7" s="80">
        <f>Table7[[#This Row],[(bedrijfs-kosten bruto waarvan) kosten]]+Table7[[#This Row],[(bedrijfs-kosten bruto waarvan) provisie]]</f>
        <v>0</v>
      </c>
      <c r="Z7" s="80">
        <f>Table7[[#This Row],[verdiende premie bruto]]-Table7[[#This Row],[geleden schade bruto]]-Table7[[#This Row],[bedrijfs-kosten bruto]]</f>
        <v>0</v>
      </c>
    </row>
    <row r="8" spans="1:26" x14ac:dyDescent="0.35">
      <c r="A8" s="5" t="s">
        <v>16</v>
      </c>
      <c r="B8" s="95" t="s">
        <v>105</v>
      </c>
      <c r="C8" s="117"/>
      <c r="D8" s="95"/>
      <c r="E8" s="95"/>
      <c r="F8" s="95" t="s">
        <v>6</v>
      </c>
      <c r="G8" s="72"/>
      <c r="H8" s="1" t="s">
        <v>79</v>
      </c>
      <c r="I8" s="76"/>
      <c r="J8" s="1" t="s">
        <v>83</v>
      </c>
      <c r="K8" s="76"/>
      <c r="L8" s="1" t="s">
        <v>80</v>
      </c>
      <c r="M8" s="75">
        <f>Table7[[#This Row],[geboekte premie bruto]]+Table7[[#This Row],[premie-voorziening primo bruto]]-Table7[[#This Row],[premie-voorziening ultimo bruto]]</f>
        <v>0</v>
      </c>
      <c r="N8" s="72"/>
      <c r="O8" s="1" t="s">
        <v>83</v>
      </c>
      <c r="P8" s="76"/>
      <c r="Q8" s="1" t="s">
        <v>79</v>
      </c>
      <c r="R8" s="76"/>
      <c r="S8" s="1" t="s">
        <v>80</v>
      </c>
      <c r="T8" s="75">
        <f>Table7[[#This Row],[betaalde schade bruto]]-Table7[[#This Row],[schadevoorziening primo bruto]]+Table7[[#This Row],[schadevoorziening ultimo bruto]]</f>
        <v>0</v>
      </c>
      <c r="U8" s="72"/>
      <c r="V8" s="1" t="s">
        <v>79</v>
      </c>
      <c r="W8" s="76"/>
      <c r="X8" s="1" t="s">
        <v>80</v>
      </c>
      <c r="Y8" s="80">
        <f>Table7[[#This Row],[(bedrijfs-kosten bruto waarvan) kosten]]+Table7[[#This Row],[(bedrijfs-kosten bruto waarvan) provisie]]</f>
        <v>0</v>
      </c>
      <c r="Z8" s="80">
        <f>Table7[[#This Row],[verdiende premie bruto]]-Table7[[#This Row],[geleden schade bruto]]-Table7[[#This Row],[bedrijfs-kosten bruto]]</f>
        <v>0</v>
      </c>
    </row>
    <row r="9" spans="1:26" x14ac:dyDescent="0.35">
      <c r="A9" s="56" t="s">
        <v>16</v>
      </c>
      <c r="B9" s="60" t="s">
        <v>105</v>
      </c>
      <c r="C9" s="118"/>
      <c r="D9" s="60"/>
      <c r="E9" s="60"/>
      <c r="F9" s="60" t="s">
        <v>22</v>
      </c>
      <c r="G9" s="71"/>
      <c r="H9" s="59" t="s">
        <v>79</v>
      </c>
      <c r="I9" s="77"/>
      <c r="J9" s="59" t="s">
        <v>83</v>
      </c>
      <c r="K9" s="77"/>
      <c r="L9" s="59" t="s">
        <v>80</v>
      </c>
      <c r="M9" s="75">
        <f>Table7[[#This Row],[geboekte premie bruto]]+Table7[[#This Row],[premie-voorziening primo bruto]]-Table7[[#This Row],[premie-voorziening ultimo bruto]]</f>
        <v>0</v>
      </c>
      <c r="N9" s="71"/>
      <c r="O9" s="59" t="s">
        <v>83</v>
      </c>
      <c r="P9" s="77"/>
      <c r="Q9" s="59" t="s">
        <v>79</v>
      </c>
      <c r="R9" s="77"/>
      <c r="S9" s="59" t="s">
        <v>80</v>
      </c>
      <c r="T9" s="75">
        <f>Table7[[#This Row],[betaalde schade bruto]]-Table7[[#This Row],[schadevoorziening primo bruto]]+Table7[[#This Row],[schadevoorziening ultimo bruto]]</f>
        <v>0</v>
      </c>
      <c r="U9" s="71"/>
      <c r="V9" s="59" t="s">
        <v>79</v>
      </c>
      <c r="W9" s="77"/>
      <c r="X9" s="59" t="s">
        <v>80</v>
      </c>
      <c r="Y9" s="80">
        <f>Table7[[#This Row],[(bedrijfs-kosten bruto waarvan) kosten]]+Table7[[#This Row],[(bedrijfs-kosten bruto waarvan) provisie]]</f>
        <v>0</v>
      </c>
      <c r="Z9" s="80">
        <f>Table7[[#This Row],[verdiende premie bruto]]-Table7[[#This Row],[geleden schade bruto]]-Table7[[#This Row],[bedrijfs-kosten bruto]]</f>
        <v>0</v>
      </c>
    </row>
    <row r="10" spans="1:26" x14ac:dyDescent="0.35">
      <c r="A10" s="24" t="s">
        <v>16</v>
      </c>
      <c r="B10" s="96" t="s">
        <v>105</v>
      </c>
      <c r="C10" s="96"/>
      <c r="D10" s="96"/>
      <c r="E10" s="96"/>
      <c r="F10" s="96"/>
      <c r="G10" s="70">
        <f>G8+G9</f>
        <v>0</v>
      </c>
      <c r="H10" s="7" t="s">
        <v>79</v>
      </c>
      <c r="I10" s="75">
        <f>I8+I9</f>
        <v>0</v>
      </c>
      <c r="J10" s="7" t="s">
        <v>83</v>
      </c>
      <c r="K10" s="75">
        <f>K8+K9</f>
        <v>0</v>
      </c>
      <c r="L10" s="7" t="s">
        <v>80</v>
      </c>
      <c r="M10" s="75">
        <f>Table7[[#This Row],[geboekte premie bruto]]+Table7[[#This Row],[premie-voorziening primo bruto]]-Table7[[#This Row],[premie-voorziening ultimo bruto]]</f>
        <v>0</v>
      </c>
      <c r="N10" s="70">
        <f>N8+N9</f>
        <v>0</v>
      </c>
      <c r="O10" s="7" t="s">
        <v>83</v>
      </c>
      <c r="P10" s="75">
        <f>P8+P9</f>
        <v>0</v>
      </c>
      <c r="Q10" s="7" t="s">
        <v>79</v>
      </c>
      <c r="R10" s="75">
        <f>R8+R9</f>
        <v>0</v>
      </c>
      <c r="S10" s="7" t="s">
        <v>80</v>
      </c>
      <c r="T10" s="75">
        <f>Table7[[#This Row],[betaalde schade bruto]]-Table7[[#This Row],[schadevoorziening primo bruto]]+Table7[[#This Row],[schadevoorziening ultimo bruto]]</f>
        <v>0</v>
      </c>
      <c r="U10" s="70">
        <f>U8+U9</f>
        <v>0</v>
      </c>
      <c r="V10" s="7" t="s">
        <v>79</v>
      </c>
      <c r="W10" s="75">
        <f>W8+W9</f>
        <v>0</v>
      </c>
      <c r="X10" s="7" t="s">
        <v>80</v>
      </c>
      <c r="Y10" s="80">
        <f>Table7[[#This Row],[(bedrijfs-kosten bruto waarvan) kosten]]+Table7[[#This Row],[(bedrijfs-kosten bruto waarvan) provisie]]</f>
        <v>0</v>
      </c>
      <c r="Z10" s="80">
        <f>Table7[[#This Row],[verdiende premie bruto]]-Table7[[#This Row],[geleden schade bruto]]-Table7[[#This Row],[bedrijfs-kosten bruto]]</f>
        <v>0</v>
      </c>
    </row>
    <row r="11" spans="1:26" x14ac:dyDescent="0.35">
      <c r="A11" s="56" t="s">
        <v>16</v>
      </c>
      <c r="B11" s="60" t="s">
        <v>100</v>
      </c>
      <c r="C11" s="60"/>
      <c r="D11" s="60"/>
      <c r="E11" s="60"/>
      <c r="F11" s="60"/>
      <c r="G11" s="71"/>
      <c r="H11" s="59" t="s">
        <v>79</v>
      </c>
      <c r="I11" s="77"/>
      <c r="J11" s="59" t="s">
        <v>83</v>
      </c>
      <c r="K11" s="77"/>
      <c r="L11" s="59" t="s">
        <v>80</v>
      </c>
      <c r="M11" s="75">
        <f>Table7[[#This Row],[geboekte premie bruto]]+Table7[[#This Row],[premie-voorziening primo bruto]]-Table7[[#This Row],[premie-voorziening ultimo bruto]]</f>
        <v>0</v>
      </c>
      <c r="N11" s="71"/>
      <c r="O11" s="59" t="s">
        <v>83</v>
      </c>
      <c r="P11" s="77"/>
      <c r="Q11" s="59" t="s">
        <v>79</v>
      </c>
      <c r="R11" s="77"/>
      <c r="S11" s="59" t="s">
        <v>80</v>
      </c>
      <c r="T11" s="75">
        <f>Table7[[#This Row],[betaalde schade bruto]]-Table7[[#This Row],[schadevoorziening primo bruto]]+Table7[[#This Row],[schadevoorziening ultimo bruto]]</f>
        <v>0</v>
      </c>
      <c r="U11" s="71"/>
      <c r="V11" s="59" t="s">
        <v>79</v>
      </c>
      <c r="W11" s="77"/>
      <c r="X11" s="59" t="s">
        <v>80</v>
      </c>
      <c r="Y11" s="80">
        <f>Table7[[#This Row],[(bedrijfs-kosten bruto waarvan) kosten]]+Table7[[#This Row],[(bedrijfs-kosten bruto waarvan) provisie]]</f>
        <v>0</v>
      </c>
      <c r="Z11" s="80">
        <f>Table7[[#This Row],[verdiende premie bruto]]-Table7[[#This Row],[geleden schade bruto]]-Table7[[#This Row],[bedrijfs-kosten bruto]]</f>
        <v>0</v>
      </c>
    </row>
    <row r="12" spans="1:26" x14ac:dyDescent="0.35">
      <c r="A12" s="5" t="s">
        <v>16</v>
      </c>
      <c r="B12" s="95" t="s">
        <v>101</v>
      </c>
      <c r="C12" s="95"/>
      <c r="D12" s="95"/>
      <c r="E12" s="95"/>
      <c r="F12" s="95"/>
      <c r="G12" s="72"/>
      <c r="H12" s="1" t="s">
        <v>79</v>
      </c>
      <c r="I12" s="76"/>
      <c r="J12" s="1" t="s">
        <v>83</v>
      </c>
      <c r="K12" s="76"/>
      <c r="L12" s="1" t="s">
        <v>80</v>
      </c>
      <c r="M12" s="75">
        <f>Table7[[#This Row],[geboekte premie bruto]]+Table7[[#This Row],[premie-voorziening primo bruto]]-Table7[[#This Row],[premie-voorziening ultimo bruto]]</f>
        <v>0</v>
      </c>
      <c r="N12" s="72"/>
      <c r="O12" s="1" t="s">
        <v>83</v>
      </c>
      <c r="P12" s="76"/>
      <c r="Q12" s="1" t="s">
        <v>79</v>
      </c>
      <c r="R12" s="76"/>
      <c r="S12" s="1" t="s">
        <v>80</v>
      </c>
      <c r="T12" s="75">
        <f>Table7[[#This Row],[betaalde schade bruto]]-Table7[[#This Row],[schadevoorziening primo bruto]]+Table7[[#This Row],[schadevoorziening ultimo bruto]]</f>
        <v>0</v>
      </c>
      <c r="U12" s="72"/>
      <c r="V12" s="1" t="s">
        <v>79</v>
      </c>
      <c r="W12" s="76"/>
      <c r="X12" s="1" t="s">
        <v>80</v>
      </c>
      <c r="Y12" s="80">
        <f>Table7[[#This Row],[(bedrijfs-kosten bruto waarvan) kosten]]+Table7[[#This Row],[(bedrijfs-kosten bruto waarvan) provisie]]</f>
        <v>0</v>
      </c>
      <c r="Z12" s="80">
        <f>Table7[[#This Row],[verdiende premie bruto]]-Table7[[#This Row],[geleden schade bruto]]-Table7[[#This Row],[bedrijfs-kosten bruto]]</f>
        <v>0</v>
      </c>
    </row>
    <row r="13" spans="1:26" x14ac:dyDescent="0.35">
      <c r="A13" s="56" t="s">
        <v>16</v>
      </c>
      <c r="B13" s="60" t="s">
        <v>102</v>
      </c>
      <c r="C13" s="60" t="s">
        <v>104</v>
      </c>
      <c r="D13" s="60"/>
      <c r="E13" s="60"/>
      <c r="F13" s="60"/>
      <c r="G13" s="71"/>
      <c r="H13" s="59" t="s">
        <v>79</v>
      </c>
      <c r="I13" s="77"/>
      <c r="J13" s="59" t="s">
        <v>83</v>
      </c>
      <c r="K13" s="77"/>
      <c r="L13" s="59" t="s">
        <v>80</v>
      </c>
      <c r="M13" s="75">
        <f>Table7[[#This Row],[geboekte premie bruto]]+Table7[[#This Row],[premie-voorziening primo bruto]]-Table7[[#This Row],[premie-voorziening ultimo bruto]]</f>
        <v>0</v>
      </c>
      <c r="N13" s="71"/>
      <c r="O13" s="59" t="s">
        <v>83</v>
      </c>
      <c r="P13" s="77"/>
      <c r="Q13" s="59" t="s">
        <v>79</v>
      </c>
      <c r="R13" s="77"/>
      <c r="S13" s="59" t="s">
        <v>80</v>
      </c>
      <c r="T13" s="75">
        <f>Table7[[#This Row],[betaalde schade bruto]]-Table7[[#This Row],[schadevoorziening primo bruto]]+Table7[[#This Row],[schadevoorziening ultimo bruto]]</f>
        <v>0</v>
      </c>
      <c r="U13" s="71"/>
      <c r="V13" s="59" t="s">
        <v>79</v>
      </c>
      <c r="W13" s="77"/>
      <c r="X13" s="59" t="s">
        <v>80</v>
      </c>
      <c r="Y13" s="80">
        <f>Table7[[#This Row],[(bedrijfs-kosten bruto waarvan) kosten]]+Table7[[#This Row],[(bedrijfs-kosten bruto waarvan) provisie]]</f>
        <v>0</v>
      </c>
      <c r="Z13" s="80">
        <f>Table7[[#This Row],[verdiende premie bruto]]-Table7[[#This Row],[geleden schade bruto]]-Table7[[#This Row],[bedrijfs-kosten bruto]]</f>
        <v>0</v>
      </c>
    </row>
    <row r="14" spans="1:26" x14ac:dyDescent="0.35">
      <c r="A14" s="5" t="s">
        <v>16</v>
      </c>
      <c r="B14" s="95" t="s">
        <v>102</v>
      </c>
      <c r="C14" s="95"/>
      <c r="D14" s="95"/>
      <c r="E14" s="95"/>
      <c r="F14" s="95"/>
      <c r="G14" s="72"/>
      <c r="H14" s="1" t="s">
        <v>79</v>
      </c>
      <c r="I14" s="76"/>
      <c r="J14" s="1" t="s">
        <v>83</v>
      </c>
      <c r="K14" s="76"/>
      <c r="L14" s="1" t="s">
        <v>80</v>
      </c>
      <c r="M14" s="75">
        <f>Table7[[#This Row],[geboekte premie bruto]]+Table7[[#This Row],[premie-voorziening primo bruto]]-Table7[[#This Row],[premie-voorziening ultimo bruto]]</f>
        <v>0</v>
      </c>
      <c r="N14" s="72"/>
      <c r="O14" s="1" t="s">
        <v>83</v>
      </c>
      <c r="P14" s="76"/>
      <c r="Q14" s="1" t="s">
        <v>79</v>
      </c>
      <c r="R14" s="76"/>
      <c r="S14" s="1" t="s">
        <v>80</v>
      </c>
      <c r="T14" s="75">
        <f>Table7[[#This Row],[betaalde schade bruto]]-Table7[[#This Row],[schadevoorziening primo bruto]]+Table7[[#This Row],[schadevoorziening ultimo bruto]]</f>
        <v>0</v>
      </c>
      <c r="U14" s="72"/>
      <c r="V14" s="1" t="s">
        <v>79</v>
      </c>
      <c r="W14" s="76"/>
      <c r="X14" s="1" t="s">
        <v>80</v>
      </c>
      <c r="Y14" s="80">
        <f>Table7[[#This Row],[(bedrijfs-kosten bruto waarvan) kosten]]+Table7[[#This Row],[(bedrijfs-kosten bruto waarvan) provisie]]</f>
        <v>0</v>
      </c>
      <c r="Z14" s="80">
        <f>Table7[[#This Row],[verdiende premie bruto]]-Table7[[#This Row],[geleden schade bruto]]-Table7[[#This Row],[bedrijfs-kosten bruto]]</f>
        <v>0</v>
      </c>
    </row>
    <row r="15" spans="1:26" x14ac:dyDescent="0.35">
      <c r="A15" s="56" t="s">
        <v>16</v>
      </c>
      <c r="B15" s="60" t="s">
        <v>103</v>
      </c>
      <c r="C15" s="60"/>
      <c r="D15" s="60"/>
      <c r="E15" s="60"/>
      <c r="F15" s="60"/>
      <c r="G15" s="71"/>
      <c r="H15" s="59" t="s">
        <v>79</v>
      </c>
      <c r="I15" s="77"/>
      <c r="J15" s="59" t="s">
        <v>83</v>
      </c>
      <c r="K15" s="77"/>
      <c r="L15" s="59" t="s">
        <v>80</v>
      </c>
      <c r="M15" s="75">
        <f>Table7[[#This Row],[geboekte premie bruto]]+Table7[[#This Row],[premie-voorziening primo bruto]]-Table7[[#This Row],[premie-voorziening ultimo bruto]]</f>
        <v>0</v>
      </c>
      <c r="N15" s="71"/>
      <c r="O15" s="59" t="s">
        <v>83</v>
      </c>
      <c r="P15" s="77"/>
      <c r="Q15" s="59" t="s">
        <v>79</v>
      </c>
      <c r="R15" s="77"/>
      <c r="S15" s="59" t="s">
        <v>80</v>
      </c>
      <c r="T15" s="75">
        <f>Table7[[#This Row],[betaalde schade bruto]]-Table7[[#This Row],[schadevoorziening primo bruto]]+Table7[[#This Row],[schadevoorziening ultimo bruto]]</f>
        <v>0</v>
      </c>
      <c r="U15" s="71"/>
      <c r="V15" s="59" t="s">
        <v>79</v>
      </c>
      <c r="W15" s="77"/>
      <c r="X15" s="59" t="s">
        <v>80</v>
      </c>
      <c r="Y15" s="80">
        <f>Table7[[#This Row],[(bedrijfs-kosten bruto waarvan) kosten]]+Table7[[#This Row],[(bedrijfs-kosten bruto waarvan) provisie]]</f>
        <v>0</v>
      </c>
      <c r="Z15" s="80">
        <f>Table7[[#This Row],[verdiende premie bruto]]-Table7[[#This Row],[geleden schade bruto]]-Table7[[#This Row],[bedrijfs-kosten bruto]]</f>
        <v>0</v>
      </c>
    </row>
    <row r="16" spans="1:26" ht="15" thickBot="1" x14ac:dyDescent="0.4">
      <c r="A16" s="115" t="s">
        <v>16</v>
      </c>
      <c r="B16" s="116" t="s">
        <v>132</v>
      </c>
      <c r="C16" s="116"/>
      <c r="D16" s="116"/>
      <c r="E16" s="116"/>
      <c r="F16" s="116"/>
      <c r="G16" s="82"/>
      <c r="H16" s="2" t="s">
        <v>79</v>
      </c>
      <c r="I16" s="83"/>
      <c r="J16" s="2" t="s">
        <v>83</v>
      </c>
      <c r="K16" s="83"/>
      <c r="L16" s="2" t="s">
        <v>80</v>
      </c>
      <c r="M16" s="78">
        <f>Table7[[#This Row],[geboekte premie bruto]]+Table7[[#This Row],[premie-voorziening primo bruto]]-Table7[[#This Row],[premie-voorziening ultimo bruto]]</f>
        <v>0</v>
      </c>
      <c r="N16" s="82"/>
      <c r="O16" s="2" t="s">
        <v>83</v>
      </c>
      <c r="P16" s="83"/>
      <c r="Q16" s="2" t="s">
        <v>79</v>
      </c>
      <c r="R16" s="83"/>
      <c r="S16" s="2" t="s">
        <v>80</v>
      </c>
      <c r="T16" s="78">
        <f>Table7[[#This Row],[betaalde schade bruto]]-Table7[[#This Row],[schadevoorziening primo bruto]]+Table7[[#This Row],[schadevoorziening ultimo bruto]]</f>
        <v>0</v>
      </c>
      <c r="U16" s="82"/>
      <c r="V16" s="2" t="s">
        <v>79</v>
      </c>
      <c r="W16" s="83"/>
      <c r="X16" s="2" t="s">
        <v>80</v>
      </c>
      <c r="Y16" s="81">
        <f>Table7[[#This Row],[(bedrijfs-kosten bruto waarvan) kosten]]+Table7[[#This Row],[(bedrijfs-kosten bruto waarvan) provisie]]</f>
        <v>0</v>
      </c>
      <c r="Z16" s="81">
        <f>Table7[[#This Row],[verdiende premie bruto]]-Table7[[#This Row],[geleden schade bruto]]-Table7[[#This Row],[bedrijfs-kosten bruto]]</f>
        <v>0</v>
      </c>
    </row>
  </sheetData>
  <sheetProtection algorithmName="SHA-512" hashValue="d5ini+plqNK1/GXfoxQlF4eKKTctMAm288NwylolDC4viWOCegpiYyhwjFYMZd1UMSmlzSpgBTQoWqMh4NC+Bw==" saltValue="xzGd0FLSi45rqPj5ynpv8Q==" spinCount="100000" sheet="1" selectLockedCells="1"/>
  <mergeCells count="1">
    <mergeCell ref="A1:Z1"/>
  </mergeCells>
  <dataValidations count="2">
    <dataValidation type="whole" operator="greaterThanOrEqual" allowBlank="1" showInputMessage="1" showErrorMessage="1" errorTitle="Geheel getal 0 of hoger" error="Geheel getal van 0 of hoger vereist" sqref="G3:G16 W3:W16 T3:U16 R3:R16 P3:P16 M3:N16 K3:K16 I3:I16 Y3:Y16" xr:uid="{870663B6-CEAC-47B5-87FD-4EE2F5C9BAA9}">
      <formula1>0</formula1>
    </dataValidation>
    <dataValidation type="whole" operator="greaterThanOrEqual" allowBlank="1" showInputMessage="1" showErrorMessage="1" errorTitle="Geheel getal" error="Geheel getal vereist" sqref="Z3:Z16" xr:uid="{7AA0B167-8A97-4232-8994-74748E620A9E}">
      <formula1>-1000000000</formula1>
    </dataValidation>
  </dataValidations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88F6-25CF-4198-9311-DA2BF7258AD5}">
  <sheetPr codeName="Sheet6"/>
  <dimension ref="A1:Y26"/>
  <sheetViews>
    <sheetView showZeros="0" zoomScale="80" zoomScaleNormal="80" workbookViewId="0">
      <pane xSplit="5" ySplit="2" topLeftCell="F3" activePane="bottomRight" state="frozen"/>
      <selection pane="topRight" activeCell="H1" sqref="H1"/>
      <selection pane="bottomLeft" activeCell="A2" sqref="A2"/>
      <selection pane="bottomRight" activeCell="F3" sqref="F3"/>
    </sheetView>
  </sheetViews>
  <sheetFormatPr defaultRowHeight="14.5" x14ac:dyDescent="0.35"/>
  <cols>
    <col min="1" max="1" width="11" customWidth="1"/>
    <col min="2" max="2" width="20.90625" customWidth="1"/>
    <col min="3" max="3" width="16.453125" style="10" customWidth="1"/>
    <col min="4" max="4" width="16.453125" bestFit="1" customWidth="1"/>
    <col min="5" max="5" width="17.453125" customWidth="1"/>
    <col min="6" max="6" width="11" customWidth="1"/>
    <col min="7" max="7" width="2.54296875" bestFit="1" customWidth="1"/>
    <col min="8" max="8" width="11" customWidth="1"/>
    <col min="9" max="9" width="1.54296875" customWidth="1"/>
    <col min="10" max="10" width="12" customWidth="1"/>
    <col min="11" max="11" width="2.453125" bestFit="1" customWidth="1"/>
    <col min="12" max="13" width="12" customWidth="1"/>
    <col min="14" max="14" width="2.453125" bestFit="1" customWidth="1"/>
    <col min="15" max="15" width="13.90625" customWidth="1"/>
    <col min="16" max="16" width="2.90625" bestFit="1" customWidth="1"/>
    <col min="17" max="17" width="12" customWidth="1"/>
    <col min="18" max="18" width="2.90625" bestFit="1" customWidth="1"/>
    <col min="19" max="20" width="12" customWidth="1"/>
    <col min="21" max="21" width="2.90625" bestFit="1" customWidth="1"/>
    <col min="22" max="22" width="12" customWidth="1"/>
    <col min="23" max="23" width="2.90625" bestFit="1" customWidth="1"/>
    <col min="24" max="24" width="12" customWidth="1"/>
    <col min="25" max="25" width="12.453125" customWidth="1"/>
  </cols>
  <sheetData>
    <row r="1" spans="1:25" ht="15" thickBot="1" x14ac:dyDescent="0.4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6" customFormat="1" ht="68.400000000000006" customHeight="1" thickBot="1" x14ac:dyDescent="0.4">
      <c r="A2" s="36" t="s">
        <v>0</v>
      </c>
      <c r="B2" s="38" t="s">
        <v>1</v>
      </c>
      <c r="C2" s="37" t="s">
        <v>2</v>
      </c>
      <c r="D2" s="38" t="s">
        <v>3</v>
      </c>
      <c r="E2" s="37" t="s">
        <v>107</v>
      </c>
      <c r="F2" s="40" t="s">
        <v>73</v>
      </c>
      <c r="G2" s="41" t="s">
        <v>79</v>
      </c>
      <c r="H2" s="42" t="s">
        <v>81</v>
      </c>
      <c r="I2" s="42" t="s">
        <v>83</v>
      </c>
      <c r="J2" s="42" t="s">
        <v>82</v>
      </c>
      <c r="K2" s="42" t="s">
        <v>80</v>
      </c>
      <c r="L2" s="43" t="s">
        <v>74</v>
      </c>
      <c r="M2" s="44" t="s">
        <v>75</v>
      </c>
      <c r="N2" s="42" t="s">
        <v>124</v>
      </c>
      <c r="O2" s="45" t="s">
        <v>131</v>
      </c>
      <c r="P2" s="42" t="s">
        <v>125</v>
      </c>
      <c r="Q2" s="45" t="s">
        <v>77</v>
      </c>
      <c r="R2" s="42" t="s">
        <v>126</v>
      </c>
      <c r="S2" s="46" t="s">
        <v>78</v>
      </c>
      <c r="T2" s="44" t="s">
        <v>88</v>
      </c>
      <c r="U2" s="42" t="s">
        <v>127</v>
      </c>
      <c r="V2" s="45" t="s">
        <v>86</v>
      </c>
      <c r="W2" s="42" t="s">
        <v>128</v>
      </c>
      <c r="X2" s="46" t="s">
        <v>87</v>
      </c>
      <c r="Y2" s="35" t="s">
        <v>108</v>
      </c>
    </row>
    <row r="3" spans="1:25" x14ac:dyDescent="0.35">
      <c r="A3" s="56" t="s">
        <v>23</v>
      </c>
      <c r="B3" s="60"/>
      <c r="C3" s="111"/>
      <c r="D3" s="60"/>
      <c r="E3" s="60" t="s">
        <v>17</v>
      </c>
      <c r="F3" s="84"/>
      <c r="G3" s="61" t="s">
        <v>79</v>
      </c>
      <c r="H3" s="85"/>
      <c r="I3" s="61" t="s">
        <v>83</v>
      </c>
      <c r="J3" s="85"/>
      <c r="K3" s="61" t="s">
        <v>80</v>
      </c>
      <c r="L3" s="74">
        <f>Table8[[#This Row],[geboekte premie bruto]]+Table8[[#This Row],[premie-voorziening primo bruto]]-Table8[[#This Row],[premie-voorziening ultimo bruto]]</f>
        <v>0</v>
      </c>
      <c r="M3" s="84"/>
      <c r="N3" s="61" t="s">
        <v>83</v>
      </c>
      <c r="O3" s="85"/>
      <c r="P3" s="61" t="s">
        <v>79</v>
      </c>
      <c r="Q3" s="85"/>
      <c r="R3" s="61" t="s">
        <v>80</v>
      </c>
      <c r="S3" s="74">
        <f>Table8[[#This Row],[betaalde schade bruto]]-Table8[[#This Row],[schadevoor-ziening primo bruto]]+Table8[[#This Row],[schadevoorziening ultimo bruto]]</f>
        <v>0</v>
      </c>
      <c r="T3" s="84"/>
      <c r="U3" s="61" t="s">
        <v>79</v>
      </c>
      <c r="V3" s="85"/>
      <c r="W3" s="61" t="s">
        <v>80</v>
      </c>
      <c r="X3" s="79">
        <f>Table8[[#This Row],[(bedrijfs-kosten bruto waarvan) kosten]]+Table8[[#This Row],[(bedrijfs-kosten bruto waarvan) provisie]]</f>
        <v>0</v>
      </c>
      <c r="Y3" s="80">
        <f>Table8[[#This Row],[verdiende premie bruto]]-Table8[[#This Row],[geleden schade bruto]]-Table8[[#This Row],[bedrijfs-kosten bruto]]</f>
        <v>0</v>
      </c>
    </row>
    <row r="4" spans="1:25" x14ac:dyDescent="0.35">
      <c r="A4" s="5" t="s">
        <v>23</v>
      </c>
      <c r="B4" s="95"/>
      <c r="C4" s="110"/>
      <c r="D4" s="95"/>
      <c r="E4" s="95" t="s">
        <v>18</v>
      </c>
      <c r="F4" s="72"/>
      <c r="G4" s="1" t="s">
        <v>79</v>
      </c>
      <c r="H4" s="76"/>
      <c r="I4" s="1" t="s">
        <v>83</v>
      </c>
      <c r="J4" s="76"/>
      <c r="K4" s="1" t="s">
        <v>80</v>
      </c>
      <c r="L4" s="75">
        <f>Table8[[#This Row],[geboekte premie bruto]]+Table8[[#This Row],[premie-voorziening primo bruto]]-Table8[[#This Row],[premie-voorziening ultimo bruto]]</f>
        <v>0</v>
      </c>
      <c r="M4" s="72"/>
      <c r="N4" s="1" t="s">
        <v>83</v>
      </c>
      <c r="O4" s="76"/>
      <c r="P4" s="1" t="s">
        <v>79</v>
      </c>
      <c r="Q4" s="76"/>
      <c r="R4" s="1" t="s">
        <v>80</v>
      </c>
      <c r="S4" s="75">
        <f>Table8[[#This Row],[betaalde schade bruto]]-Table8[[#This Row],[schadevoor-ziening primo bruto]]+Table8[[#This Row],[schadevoorziening ultimo bruto]]</f>
        <v>0</v>
      </c>
      <c r="T4" s="72"/>
      <c r="U4" s="1" t="s">
        <v>79</v>
      </c>
      <c r="V4" s="76"/>
      <c r="W4" s="1" t="s">
        <v>80</v>
      </c>
      <c r="X4" s="80">
        <f>Table8[[#This Row],[(bedrijfs-kosten bruto waarvan) kosten]]+Table8[[#This Row],[(bedrijfs-kosten bruto waarvan) provisie]]</f>
        <v>0</v>
      </c>
      <c r="Y4" s="80">
        <f>Table8[[#This Row],[verdiende premie bruto]]-Table8[[#This Row],[geleden schade bruto]]-Table8[[#This Row],[bedrijfs-kosten bruto]]</f>
        <v>0</v>
      </c>
    </row>
    <row r="5" spans="1:25" x14ac:dyDescent="0.35">
      <c r="A5" s="56" t="s">
        <v>23</v>
      </c>
      <c r="B5" s="60" t="s">
        <v>24</v>
      </c>
      <c r="C5" s="111" t="s">
        <v>29</v>
      </c>
      <c r="D5" s="60"/>
      <c r="E5" s="60"/>
      <c r="F5" s="71"/>
      <c r="G5" s="59" t="s">
        <v>79</v>
      </c>
      <c r="H5" s="77"/>
      <c r="I5" s="59" t="s">
        <v>83</v>
      </c>
      <c r="J5" s="77"/>
      <c r="K5" s="59" t="s">
        <v>80</v>
      </c>
      <c r="L5" s="75">
        <f>Table8[[#This Row],[geboekte premie bruto]]+Table8[[#This Row],[premie-voorziening primo bruto]]-Table8[[#This Row],[premie-voorziening ultimo bruto]]</f>
        <v>0</v>
      </c>
      <c r="M5" s="71"/>
      <c r="N5" s="59" t="s">
        <v>83</v>
      </c>
      <c r="O5" s="77"/>
      <c r="P5" s="59" t="s">
        <v>79</v>
      </c>
      <c r="Q5" s="77"/>
      <c r="R5" s="59" t="s">
        <v>80</v>
      </c>
      <c r="S5" s="75">
        <f>Table8[[#This Row],[betaalde schade bruto]]-Table8[[#This Row],[schadevoor-ziening primo bruto]]+Table8[[#This Row],[schadevoorziening ultimo bruto]]</f>
        <v>0</v>
      </c>
      <c r="T5" s="71"/>
      <c r="U5" s="59" t="s">
        <v>79</v>
      </c>
      <c r="V5" s="77"/>
      <c r="W5" s="59" t="s">
        <v>80</v>
      </c>
      <c r="X5" s="80">
        <f>Table8[[#This Row],[(bedrijfs-kosten bruto waarvan) kosten]]+Table8[[#This Row],[(bedrijfs-kosten bruto waarvan) provisie]]</f>
        <v>0</v>
      </c>
      <c r="Y5" s="80">
        <f>Table8[[#This Row],[verdiende premie bruto]]-Table8[[#This Row],[geleden schade bruto]]-Table8[[#This Row],[bedrijfs-kosten bruto]]</f>
        <v>0</v>
      </c>
    </row>
    <row r="6" spans="1:25" x14ac:dyDescent="0.35">
      <c r="A6" s="5" t="s">
        <v>23</v>
      </c>
      <c r="B6" s="95" t="s">
        <v>24</v>
      </c>
      <c r="C6" s="110" t="s">
        <v>30</v>
      </c>
      <c r="D6" s="95"/>
      <c r="E6" s="95"/>
      <c r="F6" s="72"/>
      <c r="G6" s="1" t="s">
        <v>79</v>
      </c>
      <c r="H6" s="76"/>
      <c r="I6" s="1" t="s">
        <v>83</v>
      </c>
      <c r="J6" s="76"/>
      <c r="K6" s="1" t="s">
        <v>80</v>
      </c>
      <c r="L6" s="75">
        <f>Table8[[#This Row],[geboekte premie bruto]]+Table8[[#This Row],[premie-voorziening primo bruto]]-Table8[[#This Row],[premie-voorziening ultimo bruto]]</f>
        <v>0</v>
      </c>
      <c r="M6" s="72"/>
      <c r="N6" s="1" t="s">
        <v>83</v>
      </c>
      <c r="O6" s="76"/>
      <c r="P6" s="1" t="s">
        <v>79</v>
      </c>
      <c r="Q6" s="76"/>
      <c r="R6" s="1" t="s">
        <v>80</v>
      </c>
      <c r="S6" s="75">
        <f>Table8[[#This Row],[betaalde schade bruto]]-Table8[[#This Row],[schadevoor-ziening primo bruto]]+Table8[[#This Row],[schadevoorziening ultimo bruto]]</f>
        <v>0</v>
      </c>
      <c r="T6" s="72"/>
      <c r="U6" s="1" t="s">
        <v>79</v>
      </c>
      <c r="V6" s="76"/>
      <c r="W6" s="1" t="s">
        <v>80</v>
      </c>
      <c r="X6" s="80">
        <f>Table8[[#This Row],[(bedrijfs-kosten bruto waarvan) kosten]]+Table8[[#This Row],[(bedrijfs-kosten bruto waarvan) provisie]]</f>
        <v>0</v>
      </c>
      <c r="Y6" s="80">
        <f>Table8[[#This Row],[verdiende premie bruto]]-Table8[[#This Row],[geleden schade bruto]]-Table8[[#This Row],[bedrijfs-kosten bruto]]</f>
        <v>0</v>
      </c>
    </row>
    <row r="7" spans="1:25" x14ac:dyDescent="0.35">
      <c r="A7" s="56" t="s">
        <v>23</v>
      </c>
      <c r="B7" s="60" t="s">
        <v>24</v>
      </c>
      <c r="C7" s="111" t="s">
        <v>31</v>
      </c>
      <c r="D7" s="60"/>
      <c r="E7" s="60"/>
      <c r="F7" s="71"/>
      <c r="G7" s="59" t="s">
        <v>79</v>
      </c>
      <c r="H7" s="77"/>
      <c r="I7" s="59" t="s">
        <v>83</v>
      </c>
      <c r="J7" s="77"/>
      <c r="K7" s="59" t="s">
        <v>80</v>
      </c>
      <c r="L7" s="75">
        <f>Table8[[#This Row],[geboekte premie bruto]]+Table8[[#This Row],[premie-voorziening primo bruto]]-Table8[[#This Row],[premie-voorziening ultimo bruto]]</f>
        <v>0</v>
      </c>
      <c r="M7" s="71"/>
      <c r="N7" s="59" t="s">
        <v>83</v>
      </c>
      <c r="O7" s="77"/>
      <c r="P7" s="59" t="s">
        <v>79</v>
      </c>
      <c r="Q7" s="77"/>
      <c r="R7" s="59" t="s">
        <v>80</v>
      </c>
      <c r="S7" s="75">
        <f>Table8[[#This Row],[betaalde schade bruto]]-Table8[[#This Row],[schadevoor-ziening primo bruto]]+Table8[[#This Row],[schadevoorziening ultimo bruto]]</f>
        <v>0</v>
      </c>
      <c r="T7" s="71"/>
      <c r="U7" s="59" t="s">
        <v>79</v>
      </c>
      <c r="V7" s="77"/>
      <c r="W7" s="59" t="s">
        <v>80</v>
      </c>
      <c r="X7" s="80">
        <f>Table8[[#This Row],[(bedrijfs-kosten bruto waarvan) kosten]]+Table8[[#This Row],[(bedrijfs-kosten bruto waarvan) provisie]]</f>
        <v>0</v>
      </c>
      <c r="Y7" s="80">
        <f>Table8[[#This Row],[verdiende premie bruto]]-Table8[[#This Row],[geleden schade bruto]]-Table8[[#This Row],[bedrijfs-kosten bruto]]</f>
        <v>0</v>
      </c>
    </row>
    <row r="8" spans="1:25" x14ac:dyDescent="0.35">
      <c r="A8" s="5" t="s">
        <v>23</v>
      </c>
      <c r="B8" s="95" t="s">
        <v>24</v>
      </c>
      <c r="C8" s="110" t="s">
        <v>32</v>
      </c>
      <c r="D8" s="95"/>
      <c r="E8" s="95"/>
      <c r="F8" s="72"/>
      <c r="G8" s="1" t="s">
        <v>79</v>
      </c>
      <c r="H8" s="76"/>
      <c r="I8" s="1" t="s">
        <v>83</v>
      </c>
      <c r="J8" s="76"/>
      <c r="K8" s="1" t="s">
        <v>80</v>
      </c>
      <c r="L8" s="75">
        <f>Table8[[#This Row],[geboekte premie bruto]]+Table8[[#This Row],[premie-voorziening primo bruto]]-Table8[[#This Row],[premie-voorziening ultimo bruto]]</f>
        <v>0</v>
      </c>
      <c r="M8" s="72"/>
      <c r="N8" s="1" t="s">
        <v>83</v>
      </c>
      <c r="O8" s="76"/>
      <c r="P8" s="1" t="s">
        <v>79</v>
      </c>
      <c r="Q8" s="76"/>
      <c r="R8" s="1" t="s">
        <v>80</v>
      </c>
      <c r="S8" s="75">
        <f>Table8[[#This Row],[betaalde schade bruto]]-Table8[[#This Row],[schadevoor-ziening primo bruto]]+Table8[[#This Row],[schadevoorziening ultimo bruto]]</f>
        <v>0</v>
      </c>
      <c r="T8" s="72"/>
      <c r="U8" s="1" t="s">
        <v>79</v>
      </c>
      <c r="V8" s="76"/>
      <c r="W8" s="1" t="s">
        <v>80</v>
      </c>
      <c r="X8" s="80">
        <f>Table8[[#This Row],[(bedrijfs-kosten bruto waarvan) kosten]]+Table8[[#This Row],[(bedrijfs-kosten bruto waarvan) provisie]]</f>
        <v>0</v>
      </c>
      <c r="Y8" s="80">
        <f>Table8[[#This Row],[verdiende premie bruto]]-Table8[[#This Row],[geleden schade bruto]]-Table8[[#This Row],[bedrijfs-kosten bruto]]</f>
        <v>0</v>
      </c>
    </row>
    <row r="9" spans="1:25" ht="29" x14ac:dyDescent="0.35">
      <c r="A9" s="56" t="s">
        <v>23</v>
      </c>
      <c r="B9" s="60" t="s">
        <v>24</v>
      </c>
      <c r="C9" s="111" t="s">
        <v>33</v>
      </c>
      <c r="D9" s="60"/>
      <c r="E9" s="60"/>
      <c r="F9" s="71"/>
      <c r="G9" s="59" t="s">
        <v>79</v>
      </c>
      <c r="H9" s="77"/>
      <c r="I9" s="59" t="s">
        <v>83</v>
      </c>
      <c r="J9" s="77"/>
      <c r="K9" s="59" t="s">
        <v>80</v>
      </c>
      <c r="L9" s="75">
        <f>Table8[[#This Row],[geboekte premie bruto]]+Table8[[#This Row],[premie-voorziening primo bruto]]-Table8[[#This Row],[premie-voorziening ultimo bruto]]</f>
        <v>0</v>
      </c>
      <c r="M9" s="71"/>
      <c r="N9" s="59" t="s">
        <v>83</v>
      </c>
      <c r="O9" s="77"/>
      <c r="P9" s="59" t="s">
        <v>79</v>
      </c>
      <c r="Q9" s="77"/>
      <c r="R9" s="59" t="s">
        <v>80</v>
      </c>
      <c r="S9" s="75">
        <f>Table8[[#This Row],[betaalde schade bruto]]-Table8[[#This Row],[schadevoor-ziening primo bruto]]+Table8[[#This Row],[schadevoorziening ultimo bruto]]</f>
        <v>0</v>
      </c>
      <c r="T9" s="71"/>
      <c r="U9" s="59" t="s">
        <v>79</v>
      </c>
      <c r="V9" s="77"/>
      <c r="W9" s="59" t="s">
        <v>80</v>
      </c>
      <c r="X9" s="80">
        <f>Table8[[#This Row],[(bedrijfs-kosten bruto waarvan) kosten]]+Table8[[#This Row],[(bedrijfs-kosten bruto waarvan) provisie]]</f>
        <v>0</v>
      </c>
      <c r="Y9" s="80">
        <f>Table8[[#This Row],[verdiende premie bruto]]-Table8[[#This Row],[geleden schade bruto]]-Table8[[#This Row],[bedrijfs-kosten bruto]]</f>
        <v>0</v>
      </c>
    </row>
    <row r="10" spans="1:25" ht="29" x14ac:dyDescent="0.35">
      <c r="A10" s="5" t="s">
        <v>23</v>
      </c>
      <c r="B10" s="95" t="s">
        <v>24</v>
      </c>
      <c r="C10" s="110" t="s">
        <v>34</v>
      </c>
      <c r="D10" s="95"/>
      <c r="E10" s="95"/>
      <c r="F10" s="72"/>
      <c r="G10" s="1" t="s">
        <v>79</v>
      </c>
      <c r="H10" s="76"/>
      <c r="I10" s="1" t="s">
        <v>83</v>
      </c>
      <c r="J10" s="76"/>
      <c r="K10" s="1" t="s">
        <v>80</v>
      </c>
      <c r="L10" s="75">
        <f>Table8[[#This Row],[geboekte premie bruto]]+Table8[[#This Row],[premie-voorziening primo bruto]]-Table8[[#This Row],[premie-voorziening ultimo bruto]]</f>
        <v>0</v>
      </c>
      <c r="M10" s="72"/>
      <c r="N10" s="1" t="s">
        <v>83</v>
      </c>
      <c r="O10" s="76"/>
      <c r="P10" s="1" t="s">
        <v>79</v>
      </c>
      <c r="Q10" s="76"/>
      <c r="R10" s="1" t="s">
        <v>80</v>
      </c>
      <c r="S10" s="75">
        <f>Table8[[#This Row],[betaalde schade bruto]]-Table8[[#This Row],[schadevoor-ziening primo bruto]]+Table8[[#This Row],[schadevoorziening ultimo bruto]]</f>
        <v>0</v>
      </c>
      <c r="T10" s="72"/>
      <c r="U10" s="1" t="s">
        <v>79</v>
      </c>
      <c r="V10" s="76"/>
      <c r="W10" s="1" t="s">
        <v>80</v>
      </c>
      <c r="X10" s="80">
        <f>Table8[[#This Row],[(bedrijfs-kosten bruto waarvan) kosten]]+Table8[[#This Row],[(bedrijfs-kosten bruto waarvan) provisie]]</f>
        <v>0</v>
      </c>
      <c r="Y10" s="80">
        <f>Table8[[#This Row],[verdiende premie bruto]]-Table8[[#This Row],[geleden schade bruto]]-Table8[[#This Row],[bedrijfs-kosten bruto]]</f>
        <v>0</v>
      </c>
    </row>
    <row r="11" spans="1:25" x14ac:dyDescent="0.35">
      <c r="A11" s="24" t="s">
        <v>23</v>
      </c>
      <c r="B11" s="96" t="s">
        <v>24</v>
      </c>
      <c r="C11" s="112"/>
      <c r="D11" s="96"/>
      <c r="E11" s="96"/>
      <c r="F11" s="70">
        <f>F5+F6+F7+F8+F9+F10</f>
        <v>0</v>
      </c>
      <c r="G11" s="7" t="s">
        <v>79</v>
      </c>
      <c r="H11" s="75">
        <f>H5+H6+H7+H8+H9+H10</f>
        <v>0</v>
      </c>
      <c r="I11" s="7" t="s">
        <v>83</v>
      </c>
      <c r="J11" s="75">
        <f>J5+J6+J7+J8+J9+J10</f>
        <v>0</v>
      </c>
      <c r="K11" s="7" t="s">
        <v>80</v>
      </c>
      <c r="L11" s="75">
        <f>Table8[[#This Row],[geboekte premie bruto]]+Table8[[#This Row],[premie-voorziening primo bruto]]-Table8[[#This Row],[premie-voorziening ultimo bruto]]</f>
        <v>0</v>
      </c>
      <c r="M11" s="70">
        <f>M5+M6+M7+M8+M9+M10</f>
        <v>0</v>
      </c>
      <c r="N11" s="7" t="s">
        <v>83</v>
      </c>
      <c r="O11" s="75">
        <f>O5+O6+O7+O8+O9+O10</f>
        <v>0</v>
      </c>
      <c r="P11" s="7" t="s">
        <v>79</v>
      </c>
      <c r="Q11" s="75">
        <f>Q5+Q6+Q7+Q8+Q9+Q10</f>
        <v>0</v>
      </c>
      <c r="R11" s="7" t="s">
        <v>80</v>
      </c>
      <c r="S11" s="75">
        <f>Table8[[#This Row],[betaalde schade bruto]]-Table8[[#This Row],[schadevoor-ziening primo bruto]]+Table8[[#This Row],[schadevoorziening ultimo bruto]]</f>
        <v>0</v>
      </c>
      <c r="T11" s="70">
        <f>T5+T6+T7+T8+T9+T10</f>
        <v>0</v>
      </c>
      <c r="U11" s="7" t="s">
        <v>79</v>
      </c>
      <c r="V11" s="75">
        <f>V5+V6+V7+V8+V9+V10</f>
        <v>0</v>
      </c>
      <c r="W11" s="7" t="s">
        <v>80</v>
      </c>
      <c r="X11" s="80">
        <f>Table8[[#This Row],[(bedrijfs-kosten bruto waarvan) kosten]]+Table8[[#This Row],[(bedrijfs-kosten bruto waarvan) provisie]]</f>
        <v>0</v>
      </c>
      <c r="Y11" s="80">
        <f>Table8[[#This Row],[verdiende premie bruto]]-Table8[[#This Row],[geleden schade bruto]]-Table8[[#This Row],[bedrijfs-kosten bruto]]</f>
        <v>0</v>
      </c>
    </row>
    <row r="12" spans="1:25" x14ac:dyDescent="0.35">
      <c r="A12" s="5" t="s">
        <v>23</v>
      </c>
      <c r="B12" s="95" t="s">
        <v>25</v>
      </c>
      <c r="C12" s="110" t="s">
        <v>35</v>
      </c>
      <c r="D12" s="95"/>
      <c r="E12" s="95"/>
      <c r="F12" s="72"/>
      <c r="G12" s="1" t="s">
        <v>79</v>
      </c>
      <c r="H12" s="76"/>
      <c r="I12" s="1" t="s">
        <v>83</v>
      </c>
      <c r="J12" s="76"/>
      <c r="K12" s="1" t="s">
        <v>80</v>
      </c>
      <c r="L12" s="75">
        <f>Table8[[#This Row],[geboekte premie bruto]]+Table8[[#This Row],[premie-voorziening primo bruto]]-Table8[[#This Row],[premie-voorziening ultimo bruto]]</f>
        <v>0</v>
      </c>
      <c r="M12" s="72"/>
      <c r="N12" s="1" t="s">
        <v>83</v>
      </c>
      <c r="O12" s="76"/>
      <c r="P12" s="1" t="s">
        <v>79</v>
      </c>
      <c r="Q12" s="76"/>
      <c r="R12" s="1" t="s">
        <v>80</v>
      </c>
      <c r="S12" s="75">
        <f>Table8[[#This Row],[betaalde schade bruto]]-Table8[[#This Row],[schadevoor-ziening primo bruto]]+Table8[[#This Row],[schadevoorziening ultimo bruto]]</f>
        <v>0</v>
      </c>
      <c r="T12" s="72"/>
      <c r="U12" s="1" t="s">
        <v>79</v>
      </c>
      <c r="V12" s="76"/>
      <c r="W12" s="1" t="s">
        <v>80</v>
      </c>
      <c r="X12" s="80">
        <f>Table8[[#This Row],[(bedrijfs-kosten bruto waarvan) kosten]]+Table8[[#This Row],[(bedrijfs-kosten bruto waarvan) provisie]]</f>
        <v>0</v>
      </c>
      <c r="Y12" s="80">
        <f>Table8[[#This Row],[verdiende premie bruto]]-Table8[[#This Row],[geleden schade bruto]]-Table8[[#This Row],[bedrijfs-kosten bruto]]</f>
        <v>0</v>
      </c>
    </row>
    <row r="13" spans="1:25" x14ac:dyDescent="0.35">
      <c r="A13" s="56" t="s">
        <v>23</v>
      </c>
      <c r="B13" s="60" t="s">
        <v>25</v>
      </c>
      <c r="C13" s="111" t="s">
        <v>36</v>
      </c>
      <c r="D13" s="60"/>
      <c r="E13" s="60"/>
      <c r="F13" s="71"/>
      <c r="G13" s="59" t="s">
        <v>79</v>
      </c>
      <c r="H13" s="77"/>
      <c r="I13" s="59" t="s">
        <v>83</v>
      </c>
      <c r="J13" s="77"/>
      <c r="K13" s="59" t="s">
        <v>80</v>
      </c>
      <c r="L13" s="75">
        <f>Table8[[#This Row],[geboekte premie bruto]]+Table8[[#This Row],[premie-voorziening primo bruto]]-Table8[[#This Row],[premie-voorziening ultimo bruto]]</f>
        <v>0</v>
      </c>
      <c r="M13" s="71"/>
      <c r="N13" s="59" t="s">
        <v>83</v>
      </c>
      <c r="O13" s="77"/>
      <c r="P13" s="59" t="s">
        <v>79</v>
      </c>
      <c r="Q13" s="77"/>
      <c r="R13" s="59" t="s">
        <v>80</v>
      </c>
      <c r="S13" s="75">
        <f>Table8[[#This Row],[betaalde schade bruto]]-Table8[[#This Row],[schadevoor-ziening primo bruto]]+Table8[[#This Row],[schadevoorziening ultimo bruto]]</f>
        <v>0</v>
      </c>
      <c r="T13" s="71"/>
      <c r="U13" s="59" t="s">
        <v>79</v>
      </c>
      <c r="V13" s="77"/>
      <c r="W13" s="59" t="s">
        <v>80</v>
      </c>
      <c r="X13" s="80">
        <f>Table8[[#This Row],[(bedrijfs-kosten bruto waarvan) kosten]]+Table8[[#This Row],[(bedrijfs-kosten bruto waarvan) provisie]]</f>
        <v>0</v>
      </c>
      <c r="Y13" s="80">
        <f>Table8[[#This Row],[verdiende premie bruto]]-Table8[[#This Row],[geleden schade bruto]]-Table8[[#This Row],[bedrijfs-kosten bruto]]</f>
        <v>0</v>
      </c>
    </row>
    <row r="14" spans="1:25" x14ac:dyDescent="0.35">
      <c r="A14" s="5" t="s">
        <v>23</v>
      </c>
      <c r="B14" s="95" t="s">
        <v>25</v>
      </c>
      <c r="C14" s="110" t="s">
        <v>37</v>
      </c>
      <c r="D14" s="95"/>
      <c r="E14" s="95"/>
      <c r="F14" s="72"/>
      <c r="G14" s="1" t="s">
        <v>79</v>
      </c>
      <c r="H14" s="76"/>
      <c r="I14" s="1" t="s">
        <v>83</v>
      </c>
      <c r="J14" s="76"/>
      <c r="K14" s="1" t="s">
        <v>80</v>
      </c>
      <c r="L14" s="75">
        <f>Table8[[#This Row],[geboekte premie bruto]]+Table8[[#This Row],[premie-voorziening primo bruto]]-Table8[[#This Row],[premie-voorziening ultimo bruto]]</f>
        <v>0</v>
      </c>
      <c r="M14" s="72"/>
      <c r="N14" s="1" t="s">
        <v>83</v>
      </c>
      <c r="O14" s="76"/>
      <c r="P14" s="1" t="s">
        <v>79</v>
      </c>
      <c r="Q14" s="76"/>
      <c r="R14" s="1" t="s">
        <v>80</v>
      </c>
      <c r="S14" s="75">
        <f>Table8[[#This Row],[betaalde schade bruto]]-Table8[[#This Row],[schadevoor-ziening primo bruto]]+Table8[[#This Row],[schadevoorziening ultimo bruto]]</f>
        <v>0</v>
      </c>
      <c r="T14" s="72"/>
      <c r="U14" s="1" t="s">
        <v>79</v>
      </c>
      <c r="V14" s="76"/>
      <c r="W14" s="1" t="s">
        <v>80</v>
      </c>
      <c r="X14" s="80">
        <f>Table8[[#This Row],[(bedrijfs-kosten bruto waarvan) kosten]]+Table8[[#This Row],[(bedrijfs-kosten bruto waarvan) provisie]]</f>
        <v>0</v>
      </c>
      <c r="Y14" s="80">
        <f>Table8[[#This Row],[verdiende premie bruto]]-Table8[[#This Row],[geleden schade bruto]]-Table8[[#This Row],[bedrijfs-kosten bruto]]</f>
        <v>0</v>
      </c>
    </row>
    <row r="15" spans="1:25" ht="29" x14ac:dyDescent="0.35">
      <c r="A15" s="56" t="s">
        <v>23</v>
      </c>
      <c r="B15" s="60" t="s">
        <v>25</v>
      </c>
      <c r="C15" s="111" t="s">
        <v>38</v>
      </c>
      <c r="D15" s="60"/>
      <c r="E15" s="60"/>
      <c r="F15" s="71"/>
      <c r="G15" s="59" t="s">
        <v>79</v>
      </c>
      <c r="H15" s="77"/>
      <c r="I15" s="59" t="s">
        <v>83</v>
      </c>
      <c r="J15" s="77"/>
      <c r="K15" s="59" t="s">
        <v>80</v>
      </c>
      <c r="L15" s="75">
        <f>Table8[[#This Row],[geboekte premie bruto]]+Table8[[#This Row],[premie-voorziening primo bruto]]-Table8[[#This Row],[premie-voorziening ultimo bruto]]</f>
        <v>0</v>
      </c>
      <c r="M15" s="71"/>
      <c r="N15" s="59" t="s">
        <v>83</v>
      </c>
      <c r="O15" s="77"/>
      <c r="P15" s="59" t="s">
        <v>79</v>
      </c>
      <c r="Q15" s="77"/>
      <c r="R15" s="59" t="s">
        <v>80</v>
      </c>
      <c r="S15" s="75">
        <f>Table8[[#This Row],[betaalde schade bruto]]-Table8[[#This Row],[schadevoor-ziening primo bruto]]+Table8[[#This Row],[schadevoorziening ultimo bruto]]</f>
        <v>0</v>
      </c>
      <c r="T15" s="71"/>
      <c r="U15" s="59" t="s">
        <v>79</v>
      </c>
      <c r="V15" s="77"/>
      <c r="W15" s="59" t="s">
        <v>80</v>
      </c>
      <c r="X15" s="80">
        <f>Table8[[#This Row],[(bedrijfs-kosten bruto waarvan) kosten]]+Table8[[#This Row],[(bedrijfs-kosten bruto waarvan) provisie]]</f>
        <v>0</v>
      </c>
      <c r="Y15" s="80">
        <f>Table8[[#This Row],[verdiende premie bruto]]-Table8[[#This Row],[geleden schade bruto]]-Table8[[#This Row],[bedrijfs-kosten bruto]]</f>
        <v>0</v>
      </c>
    </row>
    <row r="16" spans="1:25" x14ac:dyDescent="0.35">
      <c r="A16" s="24" t="s">
        <v>23</v>
      </c>
      <c r="B16" s="96" t="s">
        <v>25</v>
      </c>
      <c r="C16" s="112"/>
      <c r="D16" s="96"/>
      <c r="E16" s="96"/>
      <c r="F16" s="70">
        <f>F12+F13+F14+F15</f>
        <v>0</v>
      </c>
      <c r="G16" s="7" t="s">
        <v>79</v>
      </c>
      <c r="H16" s="75">
        <f>H12+H13+H14+H15</f>
        <v>0</v>
      </c>
      <c r="I16" s="7" t="s">
        <v>83</v>
      </c>
      <c r="J16" s="75">
        <f>J12+J13+J14+J15</f>
        <v>0</v>
      </c>
      <c r="K16" s="7" t="s">
        <v>80</v>
      </c>
      <c r="L16" s="75">
        <f>Table8[[#This Row],[geboekte premie bruto]]+Table8[[#This Row],[premie-voorziening primo bruto]]-Table8[[#This Row],[premie-voorziening ultimo bruto]]</f>
        <v>0</v>
      </c>
      <c r="M16" s="70">
        <f>M12+M13+M14+M15</f>
        <v>0</v>
      </c>
      <c r="N16" s="7" t="s">
        <v>83</v>
      </c>
      <c r="O16" s="75">
        <f>O12+O13+O14+O15</f>
        <v>0</v>
      </c>
      <c r="P16" s="7" t="s">
        <v>79</v>
      </c>
      <c r="Q16" s="75">
        <f>Q12+Q13+Q14+Q15</f>
        <v>0</v>
      </c>
      <c r="R16" s="7" t="s">
        <v>80</v>
      </c>
      <c r="S16" s="75">
        <f>Table8[[#This Row],[betaalde schade bruto]]-Table8[[#This Row],[schadevoor-ziening primo bruto]]+Table8[[#This Row],[schadevoorziening ultimo bruto]]</f>
        <v>0</v>
      </c>
      <c r="T16" s="70">
        <f>T12+T13+T14+T15</f>
        <v>0</v>
      </c>
      <c r="U16" s="7" t="s">
        <v>79</v>
      </c>
      <c r="V16" s="75">
        <f>V12+V13+V14+V15</f>
        <v>0</v>
      </c>
      <c r="W16" s="7" t="s">
        <v>80</v>
      </c>
      <c r="X16" s="80">
        <f>Table8[[#This Row],[(bedrijfs-kosten bruto waarvan) kosten]]+Table8[[#This Row],[(bedrijfs-kosten bruto waarvan) provisie]]</f>
        <v>0</v>
      </c>
      <c r="Y16" s="80">
        <f>Table8[[#This Row],[verdiende premie bruto]]-Table8[[#This Row],[geleden schade bruto]]-Table8[[#This Row],[bedrijfs-kosten bruto]]</f>
        <v>0</v>
      </c>
    </row>
    <row r="17" spans="1:25" ht="29" x14ac:dyDescent="0.35">
      <c r="A17" s="56" t="s">
        <v>23</v>
      </c>
      <c r="B17" s="60" t="s">
        <v>26</v>
      </c>
      <c r="C17" s="111" t="s">
        <v>39</v>
      </c>
      <c r="D17" s="60"/>
      <c r="E17" s="60"/>
      <c r="F17" s="71"/>
      <c r="G17" s="59" t="s">
        <v>79</v>
      </c>
      <c r="H17" s="77"/>
      <c r="I17" s="59" t="s">
        <v>83</v>
      </c>
      <c r="J17" s="77"/>
      <c r="K17" s="59" t="s">
        <v>80</v>
      </c>
      <c r="L17" s="75">
        <f>Table8[[#This Row],[geboekte premie bruto]]+Table8[[#This Row],[premie-voorziening primo bruto]]-Table8[[#This Row],[premie-voorziening ultimo bruto]]</f>
        <v>0</v>
      </c>
      <c r="M17" s="71"/>
      <c r="N17" s="59" t="s">
        <v>83</v>
      </c>
      <c r="O17" s="77"/>
      <c r="P17" s="59" t="s">
        <v>79</v>
      </c>
      <c r="Q17" s="77"/>
      <c r="R17" s="59" t="s">
        <v>80</v>
      </c>
      <c r="S17" s="75">
        <f>Table8[[#This Row],[betaalde schade bruto]]-Table8[[#This Row],[schadevoor-ziening primo bruto]]+Table8[[#This Row],[schadevoorziening ultimo bruto]]</f>
        <v>0</v>
      </c>
      <c r="T17" s="71"/>
      <c r="U17" s="59" t="s">
        <v>79</v>
      </c>
      <c r="V17" s="77"/>
      <c r="W17" s="59" t="s">
        <v>80</v>
      </c>
      <c r="X17" s="80">
        <f>Table8[[#This Row],[(bedrijfs-kosten bruto waarvan) kosten]]+Table8[[#This Row],[(bedrijfs-kosten bruto waarvan) provisie]]</f>
        <v>0</v>
      </c>
      <c r="Y17" s="80">
        <f>Table8[[#This Row],[verdiende premie bruto]]-Table8[[#This Row],[geleden schade bruto]]-Table8[[#This Row],[bedrijfs-kosten bruto]]</f>
        <v>0</v>
      </c>
    </row>
    <row r="18" spans="1:25" ht="29" x14ac:dyDescent="0.35">
      <c r="A18" s="5" t="s">
        <v>23</v>
      </c>
      <c r="B18" s="95" t="s">
        <v>26</v>
      </c>
      <c r="C18" s="110" t="s">
        <v>40</v>
      </c>
      <c r="D18" s="95"/>
      <c r="E18" s="95"/>
      <c r="F18" s="72"/>
      <c r="G18" s="1" t="s">
        <v>79</v>
      </c>
      <c r="H18" s="76"/>
      <c r="I18" s="1" t="s">
        <v>83</v>
      </c>
      <c r="J18" s="76"/>
      <c r="K18" s="1" t="s">
        <v>80</v>
      </c>
      <c r="L18" s="75">
        <f>Table8[[#This Row],[geboekte premie bruto]]+Table8[[#This Row],[premie-voorziening primo bruto]]-Table8[[#This Row],[premie-voorziening ultimo bruto]]</f>
        <v>0</v>
      </c>
      <c r="M18" s="72"/>
      <c r="N18" s="1" t="s">
        <v>83</v>
      </c>
      <c r="O18" s="76"/>
      <c r="P18" s="1" t="s">
        <v>79</v>
      </c>
      <c r="Q18" s="76"/>
      <c r="R18" s="1" t="s">
        <v>80</v>
      </c>
      <c r="S18" s="75">
        <f>Table8[[#This Row],[betaalde schade bruto]]-Table8[[#This Row],[schadevoor-ziening primo bruto]]+Table8[[#This Row],[schadevoorziening ultimo bruto]]</f>
        <v>0</v>
      </c>
      <c r="T18" s="72"/>
      <c r="U18" s="1" t="s">
        <v>79</v>
      </c>
      <c r="V18" s="76"/>
      <c r="W18" s="1" t="s">
        <v>80</v>
      </c>
      <c r="X18" s="80">
        <f>Table8[[#This Row],[(bedrijfs-kosten bruto waarvan) kosten]]+Table8[[#This Row],[(bedrijfs-kosten bruto waarvan) provisie]]</f>
        <v>0</v>
      </c>
      <c r="Y18" s="80">
        <f>Table8[[#This Row],[verdiende premie bruto]]-Table8[[#This Row],[geleden schade bruto]]-Table8[[#This Row],[bedrijfs-kosten bruto]]</f>
        <v>0</v>
      </c>
    </row>
    <row r="19" spans="1:25" x14ac:dyDescent="0.35">
      <c r="A19" s="56" t="s">
        <v>23</v>
      </c>
      <c r="B19" s="60" t="s">
        <v>26</v>
      </c>
      <c r="C19" s="111" t="s">
        <v>41</v>
      </c>
      <c r="D19" s="60" t="s">
        <v>45</v>
      </c>
      <c r="E19" s="60"/>
      <c r="F19" s="71"/>
      <c r="G19" s="59" t="s">
        <v>79</v>
      </c>
      <c r="H19" s="77"/>
      <c r="I19" s="59" t="s">
        <v>83</v>
      </c>
      <c r="J19" s="77"/>
      <c r="K19" s="59" t="s">
        <v>80</v>
      </c>
      <c r="L19" s="75">
        <f>Table8[[#This Row],[geboekte premie bruto]]+Table8[[#This Row],[premie-voorziening primo bruto]]-Table8[[#This Row],[premie-voorziening ultimo bruto]]</f>
        <v>0</v>
      </c>
      <c r="M19" s="71"/>
      <c r="N19" s="59" t="s">
        <v>83</v>
      </c>
      <c r="O19" s="77"/>
      <c r="P19" s="59" t="s">
        <v>79</v>
      </c>
      <c r="Q19" s="77"/>
      <c r="R19" s="59" t="s">
        <v>80</v>
      </c>
      <c r="S19" s="75">
        <f>Table8[[#This Row],[betaalde schade bruto]]-Table8[[#This Row],[schadevoor-ziening primo bruto]]+Table8[[#This Row],[schadevoorziening ultimo bruto]]</f>
        <v>0</v>
      </c>
      <c r="T19" s="71"/>
      <c r="U19" s="59" t="s">
        <v>79</v>
      </c>
      <c r="V19" s="77"/>
      <c r="W19" s="59" t="s">
        <v>80</v>
      </c>
      <c r="X19" s="80">
        <f>Table8[[#This Row],[(bedrijfs-kosten bruto waarvan) kosten]]+Table8[[#This Row],[(bedrijfs-kosten bruto waarvan) provisie]]</f>
        <v>0</v>
      </c>
      <c r="Y19" s="80">
        <f>Table8[[#This Row],[verdiende premie bruto]]-Table8[[#This Row],[geleden schade bruto]]-Table8[[#This Row],[bedrijfs-kosten bruto]]</f>
        <v>0</v>
      </c>
    </row>
    <row r="20" spans="1:25" x14ac:dyDescent="0.35">
      <c r="A20" s="5" t="s">
        <v>23</v>
      </c>
      <c r="B20" s="95" t="s">
        <v>26</v>
      </c>
      <c r="C20" s="110" t="s">
        <v>41</v>
      </c>
      <c r="D20" s="95" t="s">
        <v>46</v>
      </c>
      <c r="E20" s="95"/>
      <c r="F20" s="72"/>
      <c r="G20" s="1" t="s">
        <v>79</v>
      </c>
      <c r="H20" s="76"/>
      <c r="I20" s="1" t="s">
        <v>83</v>
      </c>
      <c r="J20" s="76"/>
      <c r="K20" s="1" t="s">
        <v>80</v>
      </c>
      <c r="L20" s="75">
        <f>Table8[[#This Row],[geboekte premie bruto]]+Table8[[#This Row],[premie-voorziening primo bruto]]-Table8[[#This Row],[premie-voorziening ultimo bruto]]</f>
        <v>0</v>
      </c>
      <c r="M20" s="72"/>
      <c r="N20" s="1" t="s">
        <v>83</v>
      </c>
      <c r="O20" s="76"/>
      <c r="P20" s="1" t="s">
        <v>79</v>
      </c>
      <c r="Q20" s="76"/>
      <c r="R20" s="1" t="s">
        <v>80</v>
      </c>
      <c r="S20" s="75">
        <f>Table8[[#This Row],[betaalde schade bruto]]-Table8[[#This Row],[schadevoor-ziening primo bruto]]+Table8[[#This Row],[schadevoorziening ultimo bruto]]</f>
        <v>0</v>
      </c>
      <c r="T20" s="72"/>
      <c r="U20" s="1" t="s">
        <v>79</v>
      </c>
      <c r="V20" s="76"/>
      <c r="W20" s="1" t="s">
        <v>80</v>
      </c>
      <c r="X20" s="80">
        <f>Table8[[#This Row],[(bedrijfs-kosten bruto waarvan) kosten]]+Table8[[#This Row],[(bedrijfs-kosten bruto waarvan) provisie]]</f>
        <v>0</v>
      </c>
      <c r="Y20" s="80">
        <f>Table8[[#This Row],[verdiende premie bruto]]-Table8[[#This Row],[geleden schade bruto]]-Table8[[#This Row],[bedrijfs-kosten bruto]]</f>
        <v>0</v>
      </c>
    </row>
    <row r="21" spans="1:25" ht="58" x14ac:dyDescent="0.35">
      <c r="A21" s="24" t="s">
        <v>23</v>
      </c>
      <c r="B21" s="96" t="s">
        <v>26</v>
      </c>
      <c r="C21" s="112" t="s">
        <v>42</v>
      </c>
      <c r="D21" s="96"/>
      <c r="E21" s="96"/>
      <c r="F21" s="70">
        <f>F19+F20</f>
        <v>0</v>
      </c>
      <c r="G21" s="7" t="s">
        <v>79</v>
      </c>
      <c r="H21" s="75">
        <f>H19+H20</f>
        <v>0</v>
      </c>
      <c r="I21" s="7" t="s">
        <v>83</v>
      </c>
      <c r="J21" s="75">
        <f>J19+J20</f>
        <v>0</v>
      </c>
      <c r="K21" s="7" t="s">
        <v>80</v>
      </c>
      <c r="L21" s="75">
        <f>Table8[[#This Row],[geboekte premie bruto]]+Table8[[#This Row],[premie-voorziening primo bruto]]-Table8[[#This Row],[premie-voorziening ultimo bruto]]</f>
        <v>0</v>
      </c>
      <c r="M21" s="70">
        <f>M19+M20</f>
        <v>0</v>
      </c>
      <c r="N21" s="7" t="s">
        <v>83</v>
      </c>
      <c r="O21" s="75">
        <f>O19+O20</f>
        <v>0</v>
      </c>
      <c r="P21" s="7" t="s">
        <v>79</v>
      </c>
      <c r="Q21" s="75">
        <f>Q19+Q20</f>
        <v>0</v>
      </c>
      <c r="R21" s="7" t="s">
        <v>80</v>
      </c>
      <c r="S21" s="75">
        <f>Table8[[#This Row],[betaalde schade bruto]]-Table8[[#This Row],[schadevoor-ziening primo bruto]]+Table8[[#This Row],[schadevoorziening ultimo bruto]]</f>
        <v>0</v>
      </c>
      <c r="T21" s="70">
        <f>T19+T20</f>
        <v>0</v>
      </c>
      <c r="U21" s="7" t="s">
        <v>79</v>
      </c>
      <c r="V21" s="75">
        <f>V19+V20</f>
        <v>0</v>
      </c>
      <c r="W21" s="7" t="s">
        <v>80</v>
      </c>
      <c r="X21" s="80">
        <f>Table8[[#This Row],[(bedrijfs-kosten bruto waarvan) kosten]]+Table8[[#This Row],[(bedrijfs-kosten bruto waarvan) provisie]]</f>
        <v>0</v>
      </c>
      <c r="Y21" s="80">
        <f>Table8[[#This Row],[verdiende premie bruto]]-Table8[[#This Row],[geleden schade bruto]]-Table8[[#This Row],[bedrijfs-kosten bruto]]</f>
        <v>0</v>
      </c>
    </row>
    <row r="22" spans="1:25" x14ac:dyDescent="0.35">
      <c r="A22" s="24" t="s">
        <v>23</v>
      </c>
      <c r="B22" s="96" t="s">
        <v>26</v>
      </c>
      <c r="C22" s="112"/>
      <c r="D22" s="96"/>
      <c r="E22" s="96"/>
      <c r="F22" s="70">
        <f>F17+F18+F21</f>
        <v>0</v>
      </c>
      <c r="G22" s="7" t="s">
        <v>79</v>
      </c>
      <c r="H22" s="75">
        <f>H17+H18+H21</f>
        <v>0</v>
      </c>
      <c r="I22" s="7" t="s">
        <v>83</v>
      </c>
      <c r="J22" s="75">
        <f>J17+J18+J21</f>
        <v>0</v>
      </c>
      <c r="K22" s="7" t="s">
        <v>80</v>
      </c>
      <c r="L22" s="75">
        <f>Table8[[#This Row],[geboekte premie bruto]]+Table8[[#This Row],[premie-voorziening primo bruto]]-Table8[[#This Row],[premie-voorziening ultimo bruto]]</f>
        <v>0</v>
      </c>
      <c r="M22" s="70">
        <f>M17+M18+M21</f>
        <v>0</v>
      </c>
      <c r="N22" s="7" t="s">
        <v>83</v>
      </c>
      <c r="O22" s="75">
        <f>O17+O18+O21</f>
        <v>0</v>
      </c>
      <c r="P22" s="7" t="s">
        <v>79</v>
      </c>
      <c r="Q22" s="75">
        <f>Q17+Q18+Q21</f>
        <v>0</v>
      </c>
      <c r="R22" s="7" t="s">
        <v>80</v>
      </c>
      <c r="S22" s="75">
        <f>Table8[[#This Row],[betaalde schade bruto]]-Table8[[#This Row],[schadevoor-ziening primo bruto]]+Table8[[#This Row],[schadevoorziening ultimo bruto]]</f>
        <v>0</v>
      </c>
      <c r="T22" s="70">
        <f>T17+T18+T21</f>
        <v>0</v>
      </c>
      <c r="U22" s="7" t="s">
        <v>79</v>
      </c>
      <c r="V22" s="75">
        <f>V17+V18+V21</f>
        <v>0</v>
      </c>
      <c r="W22" s="7" t="s">
        <v>80</v>
      </c>
      <c r="X22" s="80">
        <f>Table8[[#This Row],[(bedrijfs-kosten bruto waarvan) kosten]]+Table8[[#This Row],[(bedrijfs-kosten bruto waarvan) provisie]]</f>
        <v>0</v>
      </c>
      <c r="Y22" s="80">
        <f>Table8[[#This Row],[verdiende premie bruto]]-Table8[[#This Row],[geleden schade bruto]]-Table8[[#This Row],[bedrijfs-kosten bruto]]</f>
        <v>0</v>
      </c>
    </row>
    <row r="23" spans="1:25" x14ac:dyDescent="0.35">
      <c r="A23" s="56" t="s">
        <v>23</v>
      </c>
      <c r="B23" s="60" t="s">
        <v>27</v>
      </c>
      <c r="C23" s="111" t="s">
        <v>43</v>
      </c>
      <c r="D23" s="60"/>
      <c r="E23" s="60"/>
      <c r="F23" s="71"/>
      <c r="G23" s="59" t="s">
        <v>79</v>
      </c>
      <c r="H23" s="77"/>
      <c r="I23" s="59" t="s">
        <v>83</v>
      </c>
      <c r="J23" s="77"/>
      <c r="K23" s="59" t="s">
        <v>80</v>
      </c>
      <c r="L23" s="75">
        <f>Table8[[#This Row],[geboekte premie bruto]]+Table8[[#This Row],[premie-voorziening primo bruto]]-Table8[[#This Row],[premie-voorziening ultimo bruto]]</f>
        <v>0</v>
      </c>
      <c r="M23" s="71"/>
      <c r="N23" s="59" t="s">
        <v>83</v>
      </c>
      <c r="O23" s="77"/>
      <c r="P23" s="59" t="s">
        <v>79</v>
      </c>
      <c r="Q23" s="77"/>
      <c r="R23" s="59" t="s">
        <v>80</v>
      </c>
      <c r="S23" s="75">
        <f>Table8[[#This Row],[betaalde schade bruto]]-Table8[[#This Row],[schadevoor-ziening primo bruto]]+Table8[[#This Row],[schadevoorziening ultimo bruto]]</f>
        <v>0</v>
      </c>
      <c r="T23" s="71"/>
      <c r="U23" s="59" t="s">
        <v>79</v>
      </c>
      <c r="V23" s="77"/>
      <c r="W23" s="59" t="s">
        <v>80</v>
      </c>
      <c r="X23" s="80">
        <f>Table8[[#This Row],[(bedrijfs-kosten bruto waarvan) kosten]]+Table8[[#This Row],[(bedrijfs-kosten bruto waarvan) provisie]]</f>
        <v>0</v>
      </c>
      <c r="Y23" s="80">
        <f>Table8[[#This Row],[verdiende premie bruto]]-Table8[[#This Row],[geleden schade bruto]]-Table8[[#This Row],[bedrijfs-kosten bruto]]</f>
        <v>0</v>
      </c>
    </row>
    <row r="24" spans="1:25" x14ac:dyDescent="0.35">
      <c r="A24" s="5" t="s">
        <v>23</v>
      </c>
      <c r="B24" s="95" t="s">
        <v>27</v>
      </c>
      <c r="C24" s="110" t="s">
        <v>44</v>
      </c>
      <c r="D24" s="95"/>
      <c r="E24" s="95"/>
      <c r="F24" s="72"/>
      <c r="G24" s="1" t="s">
        <v>79</v>
      </c>
      <c r="H24" s="76"/>
      <c r="I24" s="1" t="s">
        <v>83</v>
      </c>
      <c r="J24" s="76"/>
      <c r="K24" s="1" t="s">
        <v>80</v>
      </c>
      <c r="L24" s="75">
        <f>Table8[[#This Row],[geboekte premie bruto]]+Table8[[#This Row],[premie-voorziening primo bruto]]-Table8[[#This Row],[premie-voorziening ultimo bruto]]</f>
        <v>0</v>
      </c>
      <c r="M24" s="72"/>
      <c r="N24" s="1" t="s">
        <v>83</v>
      </c>
      <c r="O24" s="76"/>
      <c r="P24" s="1" t="s">
        <v>79</v>
      </c>
      <c r="Q24" s="76"/>
      <c r="R24" s="1" t="s">
        <v>80</v>
      </c>
      <c r="S24" s="75">
        <f>Table8[[#This Row],[betaalde schade bruto]]-Table8[[#This Row],[schadevoor-ziening primo bruto]]+Table8[[#This Row],[schadevoorziening ultimo bruto]]</f>
        <v>0</v>
      </c>
      <c r="T24" s="72"/>
      <c r="U24" s="1" t="s">
        <v>79</v>
      </c>
      <c r="V24" s="76"/>
      <c r="W24" s="1" t="s">
        <v>80</v>
      </c>
      <c r="X24" s="80">
        <f>Table8[[#This Row],[(bedrijfs-kosten bruto waarvan) kosten]]+Table8[[#This Row],[(bedrijfs-kosten bruto waarvan) provisie]]</f>
        <v>0</v>
      </c>
      <c r="Y24" s="80">
        <f>Table8[[#This Row],[verdiende premie bruto]]-Table8[[#This Row],[geleden schade bruto]]-Table8[[#This Row],[bedrijfs-kosten bruto]]</f>
        <v>0</v>
      </c>
    </row>
    <row r="25" spans="1:25" x14ac:dyDescent="0.35">
      <c r="A25" s="24" t="s">
        <v>23</v>
      </c>
      <c r="B25" s="96" t="s">
        <v>27</v>
      </c>
      <c r="C25" s="112"/>
      <c r="D25" s="96"/>
      <c r="E25" s="96"/>
      <c r="F25" s="70">
        <f>F23+F24</f>
        <v>0</v>
      </c>
      <c r="G25" s="7" t="s">
        <v>79</v>
      </c>
      <c r="H25" s="75">
        <f>H23+H24</f>
        <v>0</v>
      </c>
      <c r="I25" s="7" t="s">
        <v>83</v>
      </c>
      <c r="J25" s="75">
        <f>J23+J24</f>
        <v>0</v>
      </c>
      <c r="K25" s="7" t="s">
        <v>80</v>
      </c>
      <c r="L25" s="75">
        <f>Table8[[#This Row],[geboekte premie bruto]]+Table8[[#This Row],[premie-voorziening primo bruto]]-Table8[[#This Row],[premie-voorziening ultimo bruto]]</f>
        <v>0</v>
      </c>
      <c r="M25" s="70">
        <f>M23+M24</f>
        <v>0</v>
      </c>
      <c r="N25" s="7" t="s">
        <v>83</v>
      </c>
      <c r="O25" s="75">
        <f>O23+O24</f>
        <v>0</v>
      </c>
      <c r="P25" s="7" t="s">
        <v>79</v>
      </c>
      <c r="Q25" s="75">
        <f>Q23+Q24</f>
        <v>0</v>
      </c>
      <c r="R25" s="7" t="s">
        <v>80</v>
      </c>
      <c r="S25" s="75">
        <f>Table8[[#This Row],[betaalde schade bruto]]-Table8[[#This Row],[schadevoor-ziening primo bruto]]+Table8[[#This Row],[schadevoorziening ultimo bruto]]</f>
        <v>0</v>
      </c>
      <c r="T25" s="70">
        <f>T23+T24</f>
        <v>0</v>
      </c>
      <c r="U25" s="7" t="s">
        <v>79</v>
      </c>
      <c r="V25" s="75">
        <f>V23+V24</f>
        <v>0</v>
      </c>
      <c r="W25" s="7" t="s">
        <v>80</v>
      </c>
      <c r="X25" s="80">
        <f>Table8[[#This Row],[(bedrijfs-kosten bruto waarvan) kosten]]+Table8[[#This Row],[(bedrijfs-kosten bruto waarvan) provisie]]</f>
        <v>0</v>
      </c>
      <c r="Y25" s="80">
        <f>Table8[[#This Row],[verdiende premie bruto]]-Table8[[#This Row],[geleden schade bruto]]-Table8[[#This Row],[bedrijfs-kosten bruto]]</f>
        <v>0</v>
      </c>
    </row>
    <row r="26" spans="1:25" ht="29.5" thickBot="1" x14ac:dyDescent="0.4">
      <c r="A26" s="115" t="s">
        <v>23</v>
      </c>
      <c r="B26" s="119" t="s">
        <v>28</v>
      </c>
      <c r="C26" s="119"/>
      <c r="D26" s="116"/>
      <c r="E26" s="116"/>
      <c r="F26" s="82"/>
      <c r="G26" s="2" t="s">
        <v>79</v>
      </c>
      <c r="H26" s="83"/>
      <c r="I26" s="2" t="s">
        <v>83</v>
      </c>
      <c r="J26" s="83"/>
      <c r="K26" s="23" t="s">
        <v>80</v>
      </c>
      <c r="L26" s="78">
        <f>Table8[[#This Row],[geboekte premie bruto]]+Table8[[#This Row],[premie-voorziening primo bruto]]-Table8[[#This Row],[premie-voorziening ultimo bruto]]</f>
        <v>0</v>
      </c>
      <c r="M26" s="82"/>
      <c r="N26" s="23" t="s">
        <v>83</v>
      </c>
      <c r="O26" s="83"/>
      <c r="P26" s="23" t="s">
        <v>79</v>
      </c>
      <c r="Q26" s="83"/>
      <c r="R26" s="23" t="s">
        <v>80</v>
      </c>
      <c r="S26" s="78">
        <f>Table8[[#This Row],[betaalde schade bruto]]-Table8[[#This Row],[schadevoor-ziening primo bruto]]+Table8[[#This Row],[schadevoorziening ultimo bruto]]</f>
        <v>0</v>
      </c>
      <c r="T26" s="82"/>
      <c r="U26" s="23" t="s">
        <v>79</v>
      </c>
      <c r="V26" s="83"/>
      <c r="W26" s="23" t="s">
        <v>80</v>
      </c>
      <c r="X26" s="81">
        <f>Table8[[#This Row],[(bedrijfs-kosten bruto waarvan) kosten]]+Table8[[#This Row],[(bedrijfs-kosten bruto waarvan) provisie]]</f>
        <v>0</v>
      </c>
      <c r="Y26" s="81">
        <f>Table8[[#This Row],[verdiende premie bruto]]-Table8[[#This Row],[geleden schade bruto]]-Table8[[#This Row],[bedrijfs-kosten bruto]]</f>
        <v>0</v>
      </c>
    </row>
  </sheetData>
  <sheetProtection algorithmName="SHA-512" hashValue="lgBqzTetL83GwoQO9ycCVuBxha/EKbqYBdz/bjshpEyGPc9+LCYvje+/PNAgqNyfqyXN+09Hsak0qyBtG9jLug==" saltValue="hEenSF6MyzD+FGM26XqXng==" spinCount="100000" sheet="1" selectLockedCells="1"/>
  <mergeCells count="1">
    <mergeCell ref="A1:Y1"/>
  </mergeCells>
  <dataValidations count="3">
    <dataValidation type="whole" operator="greaterThanOrEqual" allowBlank="1" showInputMessage="1" showErrorMessage="1" errorTitle="Geheel getal van 0 of hoger" error="Geheel getal van 0 of hoger vereist" sqref="F3:F26 H3:H26 L3:M26 V3:V26 S3:T26 Q3:Q26 O3:O26 J3:J26 X3:X26" xr:uid="{A64346A8-3E33-46BE-BE3A-0E2EFAA8D2E8}">
      <formula1>0</formula1>
    </dataValidation>
    <dataValidation operator="greaterThanOrEqual" allowBlank="1" showInputMessage="1" showErrorMessage="1" errorTitle="Geheel getal van 0 of hoger" error="Geheel getal van 0 of hoger vereist" sqref="K26 N26 P26 R26 U26 W26" xr:uid="{983B372B-EDFB-49F9-B993-29E6E197AFB7}"/>
    <dataValidation type="whole" operator="greaterThanOrEqual" allowBlank="1" showInputMessage="1" showErrorMessage="1" errorTitle="Geheel getal vereist" error="Geheel getal vereist" sqref="Y3:Y26" xr:uid="{D67B3BD8-D463-4397-A641-EBDEBB62DCA8}">
      <formula1>-1000000000</formula1>
    </dataValidation>
  </dataValidations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F5D8-BA8A-4EEC-B448-9A2BDB7C3D6E}">
  <sheetPr codeName="Sheet7"/>
  <dimension ref="A1:AB23"/>
  <sheetViews>
    <sheetView showZeros="0" zoomScale="80" zoomScaleNormal="80" workbookViewId="0">
      <pane xSplit="4" ySplit="2" topLeftCell="G3" activePane="bottomRight" state="frozen"/>
      <selection pane="topRight" activeCell="E1" sqref="E1"/>
      <selection pane="bottomLeft" activeCell="A2" sqref="A2"/>
      <selection pane="bottomRight" activeCell="G3" sqref="G3"/>
    </sheetView>
  </sheetViews>
  <sheetFormatPr defaultRowHeight="14.5" x14ac:dyDescent="0.35"/>
  <cols>
    <col min="1" max="1" width="11" customWidth="1"/>
    <col min="2" max="2" width="12.90625" style="10" customWidth="1"/>
    <col min="3" max="3" width="15.453125" style="10" customWidth="1"/>
    <col min="4" max="4" width="11.54296875" customWidth="1"/>
    <col min="5" max="5" width="10.08984375" customWidth="1"/>
    <col min="6" max="6" width="2.08984375" bestFit="1" customWidth="1"/>
    <col min="7" max="7" width="13.08984375" customWidth="1"/>
    <col min="8" max="8" width="2.90625" bestFit="1" customWidth="1"/>
    <col min="9" max="9" width="11" bestFit="1" customWidth="1"/>
    <col min="10" max="10" width="1.90625" bestFit="1" customWidth="1"/>
    <col min="11" max="11" width="11.54296875" bestFit="1" customWidth="1"/>
    <col min="12" max="12" width="2.453125" bestFit="1" customWidth="1"/>
    <col min="13" max="13" width="11.54296875" bestFit="1" customWidth="1"/>
    <col min="14" max="14" width="2.08984375" bestFit="1" customWidth="1"/>
    <col min="15" max="15" width="10.453125" customWidth="1"/>
    <col min="16" max="16" width="9.08984375" bestFit="1" customWidth="1"/>
    <col min="17" max="17" width="2.453125" bestFit="1" customWidth="1"/>
    <col min="18" max="18" width="12.453125" bestFit="1" customWidth="1"/>
    <col min="19" max="19" width="2.90625" bestFit="1" customWidth="1"/>
    <col min="20" max="20" width="13.08984375" customWidth="1"/>
    <col min="21" max="21" width="2.90625" bestFit="1" customWidth="1"/>
    <col min="22" max="22" width="8.90625" bestFit="1" customWidth="1"/>
    <col min="23" max="23" width="14.453125" customWidth="1"/>
    <col min="24" max="24" width="2.90625" bestFit="1" customWidth="1"/>
    <col min="25" max="25" width="14.90625" customWidth="1"/>
    <col min="26" max="26" width="2.90625" bestFit="1" customWidth="1"/>
    <col min="27" max="27" width="8.453125" bestFit="1" customWidth="1"/>
    <col min="28" max="28" width="14.453125" bestFit="1" customWidth="1"/>
  </cols>
  <sheetData>
    <row r="1" spans="1:28" ht="15" thickBot="1" x14ac:dyDescent="0.4">
      <c r="A1" s="138" t="s">
        <v>120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s="11" customFormat="1" ht="44" thickBot="1" x14ac:dyDescent="0.4">
      <c r="A2" s="50" t="s">
        <v>0</v>
      </c>
      <c r="B2" s="51" t="s">
        <v>1</v>
      </c>
      <c r="C2" s="51" t="s">
        <v>2</v>
      </c>
      <c r="D2" s="52" t="s">
        <v>109</v>
      </c>
      <c r="E2" s="129" t="s">
        <v>73</v>
      </c>
      <c r="F2" s="130" t="s">
        <v>79</v>
      </c>
      <c r="G2" s="131" t="s">
        <v>81</v>
      </c>
      <c r="H2" s="132" t="s">
        <v>129</v>
      </c>
      <c r="I2" s="51" t="s">
        <v>110</v>
      </c>
      <c r="J2" s="131" t="s">
        <v>83</v>
      </c>
      <c r="K2" s="51" t="s">
        <v>82</v>
      </c>
      <c r="L2" s="132" t="s">
        <v>130</v>
      </c>
      <c r="M2" s="51" t="s">
        <v>111</v>
      </c>
      <c r="N2" s="131" t="s">
        <v>80</v>
      </c>
      <c r="O2" s="53" t="s">
        <v>74</v>
      </c>
      <c r="P2" s="133" t="s">
        <v>75</v>
      </c>
      <c r="Q2" s="131" t="s">
        <v>124</v>
      </c>
      <c r="R2" s="134" t="s">
        <v>76</v>
      </c>
      <c r="S2" s="131" t="s">
        <v>125</v>
      </c>
      <c r="T2" s="134" t="s">
        <v>133</v>
      </c>
      <c r="U2" s="131" t="s">
        <v>126</v>
      </c>
      <c r="V2" s="54" t="s">
        <v>78</v>
      </c>
      <c r="W2" s="133" t="s">
        <v>88</v>
      </c>
      <c r="X2" s="131" t="s">
        <v>127</v>
      </c>
      <c r="Y2" s="134" t="s">
        <v>86</v>
      </c>
      <c r="Z2" s="131" t="s">
        <v>128</v>
      </c>
      <c r="AA2" s="54" t="s">
        <v>87</v>
      </c>
      <c r="AB2" s="55" t="s">
        <v>112</v>
      </c>
    </row>
    <row r="3" spans="1:28" x14ac:dyDescent="0.35">
      <c r="A3" s="58" t="s">
        <v>47</v>
      </c>
      <c r="B3" s="58" t="s">
        <v>48</v>
      </c>
      <c r="C3" s="58" t="s">
        <v>55</v>
      </c>
      <c r="D3" s="128" t="s">
        <v>63</v>
      </c>
      <c r="E3" s="135"/>
      <c r="F3" s="58" t="s">
        <v>79</v>
      </c>
      <c r="G3" s="77"/>
      <c r="H3" s="58" t="s">
        <v>79</v>
      </c>
      <c r="I3" s="58"/>
      <c r="J3" s="58" t="s">
        <v>83</v>
      </c>
      <c r="K3" s="58"/>
      <c r="L3" s="58" t="s">
        <v>83</v>
      </c>
      <c r="M3" s="58"/>
      <c r="N3" s="58" t="s">
        <v>80</v>
      </c>
      <c r="O3" s="79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3" s="58"/>
      <c r="Q3" s="58" t="s">
        <v>83</v>
      </c>
      <c r="R3" s="58"/>
      <c r="S3" s="58" t="s">
        <v>79</v>
      </c>
      <c r="T3" s="58"/>
      <c r="U3" s="58" t="s">
        <v>80</v>
      </c>
      <c r="V3" s="79">
        <f>Table9[[#This Row],[betaalde schade bruto]]-Table9[[#This Row],[schadevoorziening primo bruto]]+Table9[[#This Row],[schadevoor-ziening ultimo bruto]]</f>
        <v>0</v>
      </c>
      <c r="W3" s="58"/>
      <c r="X3" s="58" t="s">
        <v>79</v>
      </c>
      <c r="Y3" s="58"/>
      <c r="Z3" s="58" t="s">
        <v>80</v>
      </c>
      <c r="AA3" s="79">
        <f>Table9[[#This Row],[(bedrijfs-kosten bruto waarvan) kosten]]+Table9[[#This Row],[(bedrijfs-kosten bruto waarvan) provisie]]</f>
        <v>0</v>
      </c>
      <c r="AB3" s="88">
        <f>Table9[[#This Row],[verdiende premie bruto]]-Table9[[#This Row],[geleden schade bruto]]-Table9[[#This Row],[bedrijfs-kosten bruto]]</f>
        <v>0</v>
      </c>
    </row>
    <row r="4" spans="1:28" ht="29" x14ac:dyDescent="0.35">
      <c r="A4" s="121" t="s">
        <v>47</v>
      </c>
      <c r="B4" s="110" t="s">
        <v>48</v>
      </c>
      <c r="C4" s="110" t="s">
        <v>117</v>
      </c>
      <c r="D4" s="99" t="s">
        <v>63</v>
      </c>
      <c r="E4" s="72"/>
      <c r="F4" s="1" t="s">
        <v>79</v>
      </c>
      <c r="G4" s="76"/>
      <c r="H4" s="1" t="s">
        <v>79</v>
      </c>
      <c r="I4" s="76"/>
      <c r="J4" s="1" t="s">
        <v>83</v>
      </c>
      <c r="K4" s="76"/>
      <c r="L4" s="1" t="s">
        <v>83</v>
      </c>
      <c r="M4" s="76"/>
      <c r="N4" s="1" t="s">
        <v>80</v>
      </c>
      <c r="O4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4" s="72"/>
      <c r="Q4" s="1" t="s">
        <v>83</v>
      </c>
      <c r="R4" s="76"/>
      <c r="S4" s="1" t="s">
        <v>79</v>
      </c>
      <c r="T4" s="76"/>
      <c r="U4" s="1" t="s">
        <v>80</v>
      </c>
      <c r="V4" s="75">
        <f>Table9[[#This Row],[betaalde schade bruto]]-Table9[[#This Row],[schadevoorziening primo bruto]]+Table9[[#This Row],[schadevoor-ziening ultimo bruto]]</f>
        <v>0</v>
      </c>
      <c r="W4" s="72"/>
      <c r="X4" s="1" t="s">
        <v>79</v>
      </c>
      <c r="Y4" s="76"/>
      <c r="Z4" s="1" t="s">
        <v>80</v>
      </c>
      <c r="AA4" s="80">
        <f>Table9[[#This Row],[(bedrijfs-kosten bruto waarvan) kosten]]+Table9[[#This Row],[(bedrijfs-kosten bruto waarvan) provisie]]</f>
        <v>0</v>
      </c>
      <c r="AB4" s="89">
        <f>Table9[[#This Row],[verdiende premie bruto]]-Table9[[#This Row],[geleden schade bruto]]-Table9[[#This Row],[bedrijfs-kosten bruto]]</f>
        <v>0</v>
      </c>
    </row>
    <row r="5" spans="1:28" x14ac:dyDescent="0.35">
      <c r="A5" s="120" t="s">
        <v>47</v>
      </c>
      <c r="B5" s="112" t="s">
        <v>48</v>
      </c>
      <c r="C5" s="112"/>
      <c r="D5" s="96" t="s">
        <v>63</v>
      </c>
      <c r="E5" s="70">
        <f>E3+E4</f>
        <v>0</v>
      </c>
      <c r="F5" s="7" t="s">
        <v>79</v>
      </c>
      <c r="G5" s="75">
        <f>G3+G4</f>
        <v>0</v>
      </c>
      <c r="H5" s="7" t="s">
        <v>79</v>
      </c>
      <c r="I5" s="75">
        <f>I3+I4</f>
        <v>0</v>
      </c>
      <c r="J5" s="7" t="s">
        <v>83</v>
      </c>
      <c r="K5" s="75">
        <f>K3+K4</f>
        <v>0</v>
      </c>
      <c r="L5" s="7" t="s">
        <v>83</v>
      </c>
      <c r="M5" s="75">
        <f>M3+M4</f>
        <v>0</v>
      </c>
      <c r="N5" s="7" t="s">
        <v>80</v>
      </c>
      <c r="O5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5" s="70">
        <f>P3+P4</f>
        <v>0</v>
      </c>
      <c r="Q5" s="7" t="s">
        <v>83</v>
      </c>
      <c r="R5" s="75">
        <f>R3+R4</f>
        <v>0</v>
      </c>
      <c r="S5" s="7" t="s">
        <v>79</v>
      </c>
      <c r="T5" s="75">
        <f>T3+T4</f>
        <v>0</v>
      </c>
      <c r="U5" s="7" t="s">
        <v>80</v>
      </c>
      <c r="V5" s="75">
        <f>Table9[[#This Row],[betaalde schade bruto]]-Table9[[#This Row],[schadevoorziening primo bruto]]+Table9[[#This Row],[schadevoor-ziening ultimo bruto]]</f>
        <v>0</v>
      </c>
      <c r="W5" s="70">
        <f>W3+W4</f>
        <v>0</v>
      </c>
      <c r="X5" s="7" t="s">
        <v>79</v>
      </c>
      <c r="Y5" s="75">
        <f>Y3+Y4</f>
        <v>0</v>
      </c>
      <c r="Z5" s="7" t="s">
        <v>80</v>
      </c>
      <c r="AA5" s="80">
        <f>Table9[[#This Row],[(bedrijfs-kosten bruto waarvan) kosten]]+Table9[[#This Row],[(bedrijfs-kosten bruto waarvan) provisie]]</f>
        <v>0</v>
      </c>
      <c r="AB5" s="89">
        <f>Table9[[#This Row],[verdiende premie bruto]]-Table9[[#This Row],[geleden schade bruto]]-Table9[[#This Row],[bedrijfs-kosten bruto]]</f>
        <v>0</v>
      </c>
    </row>
    <row r="6" spans="1:28" x14ac:dyDescent="0.35">
      <c r="A6" s="121" t="s">
        <v>47</v>
      </c>
      <c r="B6" s="110" t="s">
        <v>48</v>
      </c>
      <c r="C6" s="110"/>
      <c r="D6" s="95" t="s">
        <v>64</v>
      </c>
      <c r="E6" s="72"/>
      <c r="F6" s="1" t="s">
        <v>79</v>
      </c>
      <c r="G6" s="76"/>
      <c r="H6" s="1" t="s">
        <v>79</v>
      </c>
      <c r="I6" s="76"/>
      <c r="J6" s="1" t="s">
        <v>83</v>
      </c>
      <c r="K6" s="76"/>
      <c r="L6" s="1" t="s">
        <v>83</v>
      </c>
      <c r="M6" s="76"/>
      <c r="N6" s="1" t="s">
        <v>80</v>
      </c>
      <c r="O6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6" s="72"/>
      <c r="Q6" s="1" t="s">
        <v>83</v>
      </c>
      <c r="R6" s="76"/>
      <c r="S6" s="1" t="s">
        <v>79</v>
      </c>
      <c r="T6" s="76"/>
      <c r="U6" s="1" t="s">
        <v>80</v>
      </c>
      <c r="V6" s="75">
        <f>Table9[[#This Row],[betaalde schade bruto]]-Table9[[#This Row],[schadevoorziening primo bruto]]+Table9[[#This Row],[schadevoor-ziening ultimo bruto]]</f>
        <v>0</v>
      </c>
      <c r="W6" s="72"/>
      <c r="X6" s="1" t="s">
        <v>79</v>
      </c>
      <c r="Y6" s="76"/>
      <c r="Z6" s="1" t="s">
        <v>80</v>
      </c>
      <c r="AA6" s="80">
        <f>Table9[[#This Row],[(bedrijfs-kosten bruto waarvan) kosten]]+Table9[[#This Row],[(bedrijfs-kosten bruto waarvan) provisie]]</f>
        <v>0</v>
      </c>
      <c r="AB6" s="89">
        <f>Table9[[#This Row],[verdiende premie bruto]]-Table9[[#This Row],[geleden schade bruto]]-Table9[[#This Row],[bedrijfs-kosten bruto]]</f>
        <v>0</v>
      </c>
    </row>
    <row r="7" spans="1:28" x14ac:dyDescent="0.35">
      <c r="A7" s="120" t="s">
        <v>47</v>
      </c>
      <c r="B7" s="112" t="s">
        <v>48</v>
      </c>
      <c r="C7" s="112"/>
      <c r="D7" s="96"/>
      <c r="E7" s="70">
        <f>E5+E6</f>
        <v>0</v>
      </c>
      <c r="F7" s="7" t="s">
        <v>79</v>
      </c>
      <c r="G7" s="75">
        <f>G5+G6</f>
        <v>0</v>
      </c>
      <c r="H7" s="7" t="s">
        <v>79</v>
      </c>
      <c r="I7" s="75">
        <f>I5+I6</f>
        <v>0</v>
      </c>
      <c r="J7" s="7" t="s">
        <v>83</v>
      </c>
      <c r="K7" s="75">
        <f>K5+K6</f>
        <v>0</v>
      </c>
      <c r="L7" s="7" t="s">
        <v>83</v>
      </c>
      <c r="M7" s="75">
        <f>M5+M6</f>
        <v>0</v>
      </c>
      <c r="N7" s="7" t="s">
        <v>80</v>
      </c>
      <c r="O7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7" s="70">
        <f>P5+P6</f>
        <v>0</v>
      </c>
      <c r="Q7" s="7" t="s">
        <v>83</v>
      </c>
      <c r="R7" s="75">
        <f>R5+R6</f>
        <v>0</v>
      </c>
      <c r="S7" s="7" t="s">
        <v>79</v>
      </c>
      <c r="T7" s="75">
        <f>T5+T6</f>
        <v>0</v>
      </c>
      <c r="U7" s="7" t="s">
        <v>80</v>
      </c>
      <c r="V7" s="75">
        <f>Table9[[#This Row],[betaalde schade bruto]]-Table9[[#This Row],[schadevoorziening primo bruto]]+Table9[[#This Row],[schadevoor-ziening ultimo bruto]]</f>
        <v>0</v>
      </c>
      <c r="W7" s="70">
        <f>W5+W6</f>
        <v>0</v>
      </c>
      <c r="X7" s="7" t="s">
        <v>79</v>
      </c>
      <c r="Y7" s="75">
        <f>Y5+Y6</f>
        <v>0</v>
      </c>
      <c r="Z7" s="7" t="s">
        <v>80</v>
      </c>
      <c r="AA7" s="80">
        <f>Table9[[#This Row],[(bedrijfs-kosten bruto waarvan) kosten]]+Table9[[#This Row],[(bedrijfs-kosten bruto waarvan) provisie]]</f>
        <v>0</v>
      </c>
      <c r="AB7" s="89">
        <f>Table9[[#This Row],[verdiende premie bruto]]-Table9[[#This Row],[geleden schade bruto]]-Table9[[#This Row],[bedrijfs-kosten bruto]]</f>
        <v>0</v>
      </c>
    </row>
    <row r="8" spans="1:28" x14ac:dyDescent="0.35">
      <c r="A8" s="121" t="s">
        <v>47</v>
      </c>
      <c r="B8" s="110" t="s">
        <v>49</v>
      </c>
      <c r="C8" s="110" t="s">
        <v>56</v>
      </c>
      <c r="D8" s="95"/>
      <c r="E8" s="72"/>
      <c r="F8" s="1" t="s">
        <v>79</v>
      </c>
      <c r="G8" s="76"/>
      <c r="H8" s="1" t="s">
        <v>79</v>
      </c>
      <c r="I8" s="76"/>
      <c r="J8" s="1" t="s">
        <v>83</v>
      </c>
      <c r="K8" s="76"/>
      <c r="L8" s="1" t="s">
        <v>83</v>
      </c>
      <c r="M8" s="76"/>
      <c r="N8" s="1" t="s">
        <v>80</v>
      </c>
      <c r="O8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8" s="72"/>
      <c r="Q8" s="1" t="s">
        <v>83</v>
      </c>
      <c r="R8" s="76"/>
      <c r="S8" s="1" t="s">
        <v>79</v>
      </c>
      <c r="T8" s="76"/>
      <c r="U8" s="1" t="s">
        <v>80</v>
      </c>
      <c r="V8" s="75">
        <f>Table9[[#This Row],[betaalde schade bruto]]-Table9[[#This Row],[schadevoorziening primo bruto]]+Table9[[#This Row],[schadevoor-ziening ultimo bruto]]</f>
        <v>0</v>
      </c>
      <c r="W8" s="72"/>
      <c r="X8" s="1" t="s">
        <v>79</v>
      </c>
      <c r="Y8" s="76"/>
      <c r="Z8" s="1" t="s">
        <v>80</v>
      </c>
      <c r="AA8" s="80">
        <f>Table9[[#This Row],[(bedrijfs-kosten bruto waarvan) kosten]]+Table9[[#This Row],[(bedrijfs-kosten bruto waarvan) provisie]]</f>
        <v>0</v>
      </c>
      <c r="AB8" s="89">
        <f>Table9[[#This Row],[verdiende premie bruto]]-Table9[[#This Row],[geleden schade bruto]]-Table9[[#This Row],[bedrijfs-kosten bruto]]</f>
        <v>0</v>
      </c>
    </row>
    <row r="9" spans="1:28" x14ac:dyDescent="0.35">
      <c r="A9" s="122" t="s">
        <v>47</v>
      </c>
      <c r="B9" s="111" t="s">
        <v>49</v>
      </c>
      <c r="C9" s="111" t="s">
        <v>57</v>
      </c>
      <c r="D9" s="98"/>
      <c r="E9" s="71"/>
      <c r="F9" s="59" t="s">
        <v>79</v>
      </c>
      <c r="G9" s="77"/>
      <c r="H9" s="59" t="s">
        <v>79</v>
      </c>
      <c r="I9" s="77"/>
      <c r="J9" s="59" t="s">
        <v>83</v>
      </c>
      <c r="K9" s="77"/>
      <c r="L9" s="59" t="s">
        <v>83</v>
      </c>
      <c r="M9" s="77"/>
      <c r="N9" s="59" t="s">
        <v>80</v>
      </c>
      <c r="O9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9" s="71"/>
      <c r="Q9" s="59" t="s">
        <v>83</v>
      </c>
      <c r="R9" s="77"/>
      <c r="S9" s="59" t="s">
        <v>79</v>
      </c>
      <c r="T9" s="77"/>
      <c r="U9" s="59" t="s">
        <v>80</v>
      </c>
      <c r="V9" s="75">
        <f>Table9[[#This Row],[betaalde schade bruto]]-Table9[[#This Row],[schadevoorziening primo bruto]]+Table9[[#This Row],[schadevoor-ziening ultimo bruto]]</f>
        <v>0</v>
      </c>
      <c r="W9" s="71"/>
      <c r="X9" s="59" t="s">
        <v>79</v>
      </c>
      <c r="Y9" s="77"/>
      <c r="Z9" s="59" t="s">
        <v>80</v>
      </c>
      <c r="AA9" s="80">
        <f>Table9[[#This Row],[(bedrijfs-kosten bruto waarvan) kosten]]+Table9[[#This Row],[(bedrijfs-kosten bruto waarvan) provisie]]</f>
        <v>0</v>
      </c>
      <c r="AB9" s="89">
        <f>Table9[[#This Row],[verdiende premie bruto]]-Table9[[#This Row],[geleden schade bruto]]-Table9[[#This Row],[bedrijfs-kosten bruto]]</f>
        <v>0</v>
      </c>
    </row>
    <row r="10" spans="1:28" x14ac:dyDescent="0.35">
      <c r="A10" s="120" t="s">
        <v>47</v>
      </c>
      <c r="B10" s="112" t="s">
        <v>49</v>
      </c>
      <c r="C10" s="112"/>
      <c r="D10" s="96"/>
      <c r="E10" s="70">
        <f>E8+E9</f>
        <v>0</v>
      </c>
      <c r="F10" s="7" t="s">
        <v>79</v>
      </c>
      <c r="G10" s="75">
        <f>G8+G9</f>
        <v>0</v>
      </c>
      <c r="H10" s="7" t="s">
        <v>79</v>
      </c>
      <c r="I10" s="75">
        <f>I8+I9</f>
        <v>0</v>
      </c>
      <c r="J10" s="7" t="s">
        <v>83</v>
      </c>
      <c r="K10" s="75">
        <f>K8+K9</f>
        <v>0</v>
      </c>
      <c r="L10" s="7" t="s">
        <v>83</v>
      </c>
      <c r="M10" s="75">
        <f>M8+M9</f>
        <v>0</v>
      </c>
      <c r="N10" s="7" t="s">
        <v>80</v>
      </c>
      <c r="O10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0" s="70">
        <f>P8+P9</f>
        <v>0</v>
      </c>
      <c r="Q10" s="7" t="s">
        <v>83</v>
      </c>
      <c r="R10" s="75">
        <f>R8+R9</f>
        <v>0</v>
      </c>
      <c r="S10" s="7" t="s">
        <v>79</v>
      </c>
      <c r="T10" s="75">
        <f>T8+T9</f>
        <v>0</v>
      </c>
      <c r="U10" s="7" t="s">
        <v>80</v>
      </c>
      <c r="V10" s="75">
        <f>Table9[[#This Row],[betaalde schade bruto]]-Table9[[#This Row],[schadevoorziening primo bruto]]+Table9[[#This Row],[schadevoor-ziening ultimo bruto]]</f>
        <v>0</v>
      </c>
      <c r="W10" s="70">
        <f>W8+W9</f>
        <v>0</v>
      </c>
      <c r="X10" s="7" t="s">
        <v>79</v>
      </c>
      <c r="Y10" s="75">
        <f>Y8+Y9</f>
        <v>0</v>
      </c>
      <c r="Z10" s="7" t="s">
        <v>80</v>
      </c>
      <c r="AA10" s="80">
        <f>Table9[[#This Row],[(bedrijfs-kosten bruto waarvan) kosten]]+Table9[[#This Row],[(bedrijfs-kosten bruto waarvan) provisie]]</f>
        <v>0</v>
      </c>
      <c r="AB10" s="89">
        <f>Table9[[#This Row],[verdiende premie bruto]]-Table9[[#This Row],[geleden schade bruto]]-Table9[[#This Row],[bedrijfs-kosten bruto]]</f>
        <v>0</v>
      </c>
    </row>
    <row r="11" spans="1:28" x14ac:dyDescent="0.35">
      <c r="A11" s="122" t="s">
        <v>47</v>
      </c>
      <c r="B11" s="111" t="s">
        <v>50</v>
      </c>
      <c r="C11" s="111"/>
      <c r="D11" s="60"/>
      <c r="E11" s="71"/>
      <c r="F11" s="59" t="s">
        <v>79</v>
      </c>
      <c r="G11" s="77"/>
      <c r="H11" s="59" t="s">
        <v>79</v>
      </c>
      <c r="I11" s="77"/>
      <c r="J11" s="59" t="s">
        <v>83</v>
      </c>
      <c r="K11" s="77"/>
      <c r="L11" s="59" t="s">
        <v>83</v>
      </c>
      <c r="M11" s="77"/>
      <c r="N11" s="59" t="s">
        <v>80</v>
      </c>
      <c r="O11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1" s="71"/>
      <c r="Q11" s="59" t="s">
        <v>83</v>
      </c>
      <c r="R11" s="77"/>
      <c r="S11" s="59" t="s">
        <v>79</v>
      </c>
      <c r="T11" s="77"/>
      <c r="U11" s="59" t="s">
        <v>80</v>
      </c>
      <c r="V11" s="75">
        <f>Table9[[#This Row],[betaalde schade bruto]]-Table9[[#This Row],[schadevoorziening primo bruto]]+Table9[[#This Row],[schadevoor-ziening ultimo bruto]]</f>
        <v>0</v>
      </c>
      <c r="W11" s="71"/>
      <c r="X11" s="59" t="s">
        <v>79</v>
      </c>
      <c r="Y11" s="77"/>
      <c r="Z11" s="59" t="s">
        <v>80</v>
      </c>
      <c r="AA11" s="80">
        <f>Table9[[#This Row],[(bedrijfs-kosten bruto waarvan) kosten]]+Table9[[#This Row],[(bedrijfs-kosten bruto waarvan) provisie]]</f>
        <v>0</v>
      </c>
      <c r="AB11" s="89">
        <f>Table9[[#This Row],[verdiende premie bruto]]-Table9[[#This Row],[geleden schade bruto]]-Table9[[#This Row],[bedrijfs-kosten bruto]]</f>
        <v>0</v>
      </c>
    </row>
    <row r="12" spans="1:28" x14ac:dyDescent="0.35">
      <c r="A12" s="121" t="s">
        <v>47</v>
      </c>
      <c r="B12" s="110" t="s">
        <v>51</v>
      </c>
      <c r="C12" s="110"/>
      <c r="D12" s="95"/>
      <c r="E12" s="72"/>
      <c r="F12" s="1" t="s">
        <v>79</v>
      </c>
      <c r="G12" s="76"/>
      <c r="H12" s="1" t="s">
        <v>79</v>
      </c>
      <c r="I12" s="76"/>
      <c r="J12" s="1" t="s">
        <v>83</v>
      </c>
      <c r="K12" s="76"/>
      <c r="L12" s="1" t="s">
        <v>83</v>
      </c>
      <c r="M12" s="76"/>
      <c r="N12" s="1" t="s">
        <v>80</v>
      </c>
      <c r="O12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2" s="72"/>
      <c r="Q12" s="1" t="s">
        <v>83</v>
      </c>
      <c r="R12" s="76"/>
      <c r="S12" s="1" t="s">
        <v>79</v>
      </c>
      <c r="T12" s="76"/>
      <c r="U12" s="1" t="s">
        <v>80</v>
      </c>
      <c r="V12" s="75">
        <f>Table9[[#This Row],[betaalde schade bruto]]-Table9[[#This Row],[schadevoorziening primo bruto]]+Table9[[#This Row],[schadevoor-ziening ultimo bruto]]</f>
        <v>0</v>
      </c>
      <c r="W12" s="72"/>
      <c r="X12" s="1" t="s">
        <v>79</v>
      </c>
      <c r="Y12" s="76"/>
      <c r="Z12" s="1" t="s">
        <v>80</v>
      </c>
      <c r="AA12" s="80">
        <f>Table9[[#This Row],[(bedrijfs-kosten bruto waarvan) kosten]]+Table9[[#This Row],[(bedrijfs-kosten bruto waarvan) provisie]]</f>
        <v>0</v>
      </c>
      <c r="AB12" s="89">
        <f>Table9[[#This Row],[verdiende premie bruto]]-Table9[[#This Row],[geleden schade bruto]]-Table9[[#This Row],[bedrijfs-kosten bruto]]</f>
        <v>0</v>
      </c>
    </row>
    <row r="13" spans="1:28" ht="29" x14ac:dyDescent="0.35">
      <c r="A13" s="122" t="s">
        <v>47</v>
      </c>
      <c r="B13" s="111" t="s">
        <v>52</v>
      </c>
      <c r="C13" s="111" t="s">
        <v>118</v>
      </c>
      <c r="D13" s="60"/>
      <c r="E13" s="71"/>
      <c r="F13" s="59" t="s">
        <v>79</v>
      </c>
      <c r="G13" s="77"/>
      <c r="H13" s="59" t="s">
        <v>79</v>
      </c>
      <c r="I13" s="77"/>
      <c r="J13" s="59" t="s">
        <v>83</v>
      </c>
      <c r="K13" s="77"/>
      <c r="L13" s="59" t="s">
        <v>83</v>
      </c>
      <c r="M13" s="77"/>
      <c r="N13" s="59" t="s">
        <v>80</v>
      </c>
      <c r="O13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3" s="71"/>
      <c r="Q13" s="59" t="s">
        <v>83</v>
      </c>
      <c r="R13" s="77"/>
      <c r="S13" s="59" t="s">
        <v>79</v>
      </c>
      <c r="T13" s="77"/>
      <c r="U13" s="59" t="s">
        <v>80</v>
      </c>
      <c r="V13" s="75">
        <f>Table9[[#This Row],[betaalde schade bruto]]-Table9[[#This Row],[schadevoorziening primo bruto]]+Table9[[#This Row],[schadevoor-ziening ultimo bruto]]</f>
        <v>0</v>
      </c>
      <c r="W13" s="71"/>
      <c r="X13" s="59" t="s">
        <v>79</v>
      </c>
      <c r="Y13" s="77"/>
      <c r="Z13" s="59" t="s">
        <v>80</v>
      </c>
      <c r="AA13" s="80">
        <f>Table9[[#This Row],[(bedrijfs-kosten bruto waarvan) kosten]]+Table9[[#This Row],[(bedrijfs-kosten bruto waarvan) provisie]]</f>
        <v>0</v>
      </c>
      <c r="AB13" s="89">
        <f>Table9[[#This Row],[verdiende premie bruto]]-Table9[[#This Row],[geleden schade bruto]]-Table9[[#This Row],[bedrijfs-kosten bruto]]</f>
        <v>0</v>
      </c>
    </row>
    <row r="14" spans="1:28" x14ac:dyDescent="0.35">
      <c r="A14" s="121" t="s">
        <v>47</v>
      </c>
      <c r="B14" s="110" t="s">
        <v>52</v>
      </c>
      <c r="C14" s="110" t="s">
        <v>58</v>
      </c>
      <c r="D14" s="95"/>
      <c r="E14" s="72"/>
      <c r="F14" s="1" t="s">
        <v>79</v>
      </c>
      <c r="G14" s="76"/>
      <c r="H14" s="1" t="s">
        <v>79</v>
      </c>
      <c r="I14" s="76"/>
      <c r="J14" s="1" t="s">
        <v>83</v>
      </c>
      <c r="K14" s="76"/>
      <c r="L14" s="1" t="s">
        <v>83</v>
      </c>
      <c r="M14" s="76"/>
      <c r="N14" s="1" t="s">
        <v>80</v>
      </c>
      <c r="O14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4" s="72"/>
      <c r="Q14" s="1" t="s">
        <v>83</v>
      </c>
      <c r="R14" s="76"/>
      <c r="S14" s="1" t="s">
        <v>79</v>
      </c>
      <c r="T14" s="76"/>
      <c r="U14" s="1" t="s">
        <v>80</v>
      </c>
      <c r="V14" s="75">
        <f>Table9[[#This Row],[betaalde schade bruto]]-Table9[[#This Row],[schadevoorziening primo bruto]]+Table9[[#This Row],[schadevoor-ziening ultimo bruto]]</f>
        <v>0</v>
      </c>
      <c r="W14" s="72"/>
      <c r="X14" s="1" t="s">
        <v>79</v>
      </c>
      <c r="Y14" s="76"/>
      <c r="Z14" s="1" t="s">
        <v>80</v>
      </c>
      <c r="AA14" s="80">
        <f>Table9[[#This Row],[(bedrijfs-kosten bruto waarvan) kosten]]+Table9[[#This Row],[(bedrijfs-kosten bruto waarvan) provisie]]</f>
        <v>0</v>
      </c>
      <c r="AB14" s="89">
        <f>Table9[[#This Row],[verdiende premie bruto]]-Table9[[#This Row],[geleden schade bruto]]-Table9[[#This Row],[bedrijfs-kosten bruto]]</f>
        <v>0</v>
      </c>
    </row>
    <row r="15" spans="1:28" x14ac:dyDescent="0.35">
      <c r="A15" s="122" t="s">
        <v>47</v>
      </c>
      <c r="B15" s="111" t="s">
        <v>52</v>
      </c>
      <c r="C15" s="111" t="s">
        <v>59</v>
      </c>
      <c r="D15" s="60"/>
      <c r="E15" s="71"/>
      <c r="F15" s="59" t="s">
        <v>79</v>
      </c>
      <c r="G15" s="77"/>
      <c r="H15" s="59" t="s">
        <v>79</v>
      </c>
      <c r="I15" s="77"/>
      <c r="J15" s="59" t="s">
        <v>83</v>
      </c>
      <c r="K15" s="77"/>
      <c r="L15" s="59" t="s">
        <v>83</v>
      </c>
      <c r="M15" s="77"/>
      <c r="N15" s="59" t="s">
        <v>80</v>
      </c>
      <c r="O15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5" s="71"/>
      <c r="Q15" s="59" t="s">
        <v>83</v>
      </c>
      <c r="R15" s="77"/>
      <c r="S15" s="59" t="s">
        <v>79</v>
      </c>
      <c r="T15" s="77"/>
      <c r="U15" s="59" t="s">
        <v>80</v>
      </c>
      <c r="V15" s="75">
        <f>Table9[[#This Row],[betaalde schade bruto]]-Table9[[#This Row],[schadevoorziening primo bruto]]+Table9[[#This Row],[schadevoor-ziening ultimo bruto]]</f>
        <v>0</v>
      </c>
      <c r="W15" s="71"/>
      <c r="X15" s="59" t="s">
        <v>79</v>
      </c>
      <c r="Y15" s="77"/>
      <c r="Z15" s="59" t="s">
        <v>80</v>
      </c>
      <c r="AA15" s="80">
        <f>Table9[[#This Row],[(bedrijfs-kosten bruto waarvan) kosten]]+Table9[[#This Row],[(bedrijfs-kosten bruto waarvan) provisie]]</f>
        <v>0</v>
      </c>
      <c r="AB15" s="89">
        <f>Table9[[#This Row],[verdiende premie bruto]]-Table9[[#This Row],[geleden schade bruto]]-Table9[[#This Row],[bedrijfs-kosten bruto]]</f>
        <v>0</v>
      </c>
    </row>
    <row r="16" spans="1:28" x14ac:dyDescent="0.35">
      <c r="A16" s="120" t="s">
        <v>47</v>
      </c>
      <c r="B16" s="112" t="s">
        <v>52</v>
      </c>
      <c r="C16" s="112"/>
      <c r="D16" s="96"/>
      <c r="E16" s="70">
        <f>E13+E14+E15</f>
        <v>0</v>
      </c>
      <c r="F16" s="7" t="s">
        <v>79</v>
      </c>
      <c r="G16" s="75">
        <f>G13+G14+G15</f>
        <v>0</v>
      </c>
      <c r="H16" s="7" t="s">
        <v>79</v>
      </c>
      <c r="I16" s="75">
        <f>I13+I14+I15</f>
        <v>0</v>
      </c>
      <c r="J16" s="7" t="s">
        <v>83</v>
      </c>
      <c r="K16" s="75">
        <f>K13+K14+K15</f>
        <v>0</v>
      </c>
      <c r="L16" s="7" t="s">
        <v>83</v>
      </c>
      <c r="M16" s="75">
        <f>M13+M14+M15</f>
        <v>0</v>
      </c>
      <c r="N16" s="7" t="s">
        <v>80</v>
      </c>
      <c r="O16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6" s="70">
        <f>P13+P14+P15</f>
        <v>0</v>
      </c>
      <c r="Q16" s="7" t="s">
        <v>83</v>
      </c>
      <c r="R16" s="75">
        <f>R13+R14+R15</f>
        <v>0</v>
      </c>
      <c r="S16" s="7" t="s">
        <v>79</v>
      </c>
      <c r="T16" s="75">
        <f>T13+T14+T15</f>
        <v>0</v>
      </c>
      <c r="U16" s="7" t="s">
        <v>80</v>
      </c>
      <c r="V16" s="75">
        <f>Table9[[#This Row],[betaalde schade bruto]]-Table9[[#This Row],[schadevoorziening primo bruto]]+Table9[[#This Row],[schadevoor-ziening ultimo bruto]]</f>
        <v>0</v>
      </c>
      <c r="W16" s="70">
        <f>W13+W14+W15</f>
        <v>0</v>
      </c>
      <c r="X16" s="7" t="s">
        <v>79</v>
      </c>
      <c r="Y16" s="75">
        <f>Y13+Y14+Y15</f>
        <v>0</v>
      </c>
      <c r="Z16" s="7" t="s">
        <v>80</v>
      </c>
      <c r="AA16" s="80">
        <f>Table9[[#This Row],[(bedrijfs-kosten bruto waarvan) kosten]]+Table9[[#This Row],[(bedrijfs-kosten bruto waarvan) provisie]]</f>
        <v>0</v>
      </c>
      <c r="AB16" s="89">
        <f>Table9[[#This Row],[verdiende premie bruto]]-Table9[[#This Row],[geleden schade bruto]]-Table9[[#This Row],[bedrijfs-kosten bruto]]</f>
        <v>0</v>
      </c>
    </row>
    <row r="17" spans="1:28" x14ac:dyDescent="0.35">
      <c r="A17" s="122" t="s">
        <v>47</v>
      </c>
      <c r="B17" s="111" t="s">
        <v>53</v>
      </c>
      <c r="C17" s="111" t="s">
        <v>60</v>
      </c>
      <c r="D17" s="60" t="s">
        <v>63</v>
      </c>
      <c r="E17" s="71"/>
      <c r="F17" s="59" t="s">
        <v>79</v>
      </c>
      <c r="G17" s="77"/>
      <c r="H17" s="59" t="s">
        <v>79</v>
      </c>
      <c r="I17" s="77"/>
      <c r="J17" s="59" t="s">
        <v>83</v>
      </c>
      <c r="K17" s="77"/>
      <c r="L17" s="59" t="s">
        <v>83</v>
      </c>
      <c r="M17" s="77"/>
      <c r="N17" s="59" t="s">
        <v>80</v>
      </c>
      <c r="O17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7" s="71"/>
      <c r="Q17" s="59" t="s">
        <v>83</v>
      </c>
      <c r="R17" s="77"/>
      <c r="S17" s="59" t="s">
        <v>79</v>
      </c>
      <c r="T17" s="77"/>
      <c r="U17" s="59" t="s">
        <v>80</v>
      </c>
      <c r="V17" s="75">
        <f>Table9[[#This Row],[betaalde schade bruto]]-Table9[[#This Row],[schadevoorziening primo bruto]]+Table9[[#This Row],[schadevoor-ziening ultimo bruto]]</f>
        <v>0</v>
      </c>
      <c r="W17" s="71"/>
      <c r="X17" s="59" t="s">
        <v>79</v>
      </c>
      <c r="Y17" s="77"/>
      <c r="Z17" s="59" t="s">
        <v>80</v>
      </c>
      <c r="AA17" s="80">
        <f>Table9[[#This Row],[(bedrijfs-kosten bruto waarvan) kosten]]+Table9[[#This Row],[(bedrijfs-kosten bruto waarvan) provisie]]</f>
        <v>0</v>
      </c>
      <c r="AB17" s="89">
        <f>Table9[[#This Row],[verdiende premie bruto]]-Table9[[#This Row],[geleden schade bruto]]-Table9[[#This Row],[bedrijfs-kosten bruto]]</f>
        <v>0</v>
      </c>
    </row>
    <row r="18" spans="1:28" x14ac:dyDescent="0.35">
      <c r="A18" s="121" t="s">
        <v>47</v>
      </c>
      <c r="B18" s="110" t="s">
        <v>53</v>
      </c>
      <c r="C18" s="110" t="s">
        <v>60</v>
      </c>
      <c r="D18" s="95" t="s">
        <v>64</v>
      </c>
      <c r="E18" s="72"/>
      <c r="F18" s="1" t="s">
        <v>79</v>
      </c>
      <c r="G18" s="76"/>
      <c r="H18" s="1" t="s">
        <v>79</v>
      </c>
      <c r="I18" s="76"/>
      <c r="J18" s="1" t="s">
        <v>83</v>
      </c>
      <c r="K18" s="76"/>
      <c r="L18" s="1" t="s">
        <v>83</v>
      </c>
      <c r="M18" s="76"/>
      <c r="N18" s="1" t="s">
        <v>80</v>
      </c>
      <c r="O18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8" s="72"/>
      <c r="Q18" s="1" t="s">
        <v>83</v>
      </c>
      <c r="R18" s="76"/>
      <c r="S18" s="1" t="s">
        <v>79</v>
      </c>
      <c r="T18" s="76"/>
      <c r="U18" s="1" t="s">
        <v>80</v>
      </c>
      <c r="V18" s="75">
        <f>Table9[[#This Row],[betaalde schade bruto]]-Table9[[#This Row],[schadevoorziening primo bruto]]+Table9[[#This Row],[schadevoor-ziening ultimo bruto]]</f>
        <v>0</v>
      </c>
      <c r="W18" s="72"/>
      <c r="X18" s="1" t="s">
        <v>79</v>
      </c>
      <c r="Y18" s="76"/>
      <c r="Z18" s="1" t="s">
        <v>80</v>
      </c>
      <c r="AA18" s="80">
        <f>Table9[[#This Row],[(bedrijfs-kosten bruto waarvan) kosten]]+Table9[[#This Row],[(bedrijfs-kosten bruto waarvan) provisie]]</f>
        <v>0</v>
      </c>
      <c r="AB18" s="89">
        <f>Table9[[#This Row],[verdiende premie bruto]]-Table9[[#This Row],[geleden schade bruto]]-Table9[[#This Row],[bedrijfs-kosten bruto]]</f>
        <v>0</v>
      </c>
    </row>
    <row r="19" spans="1:28" x14ac:dyDescent="0.35">
      <c r="A19" s="120" t="s">
        <v>47</v>
      </c>
      <c r="B19" s="112" t="s">
        <v>53</v>
      </c>
      <c r="C19" s="112" t="s">
        <v>60</v>
      </c>
      <c r="D19" s="96"/>
      <c r="E19" s="70">
        <f>E17+E18</f>
        <v>0</v>
      </c>
      <c r="F19" s="7" t="s">
        <v>79</v>
      </c>
      <c r="G19" s="75">
        <f>G17+G18</f>
        <v>0</v>
      </c>
      <c r="H19" s="7" t="s">
        <v>79</v>
      </c>
      <c r="I19" s="75">
        <f>I17+I18</f>
        <v>0</v>
      </c>
      <c r="J19" s="7" t="s">
        <v>83</v>
      </c>
      <c r="K19" s="75">
        <f>K17+K18</f>
        <v>0</v>
      </c>
      <c r="L19" s="7" t="s">
        <v>83</v>
      </c>
      <c r="M19" s="75">
        <f>M17+M18</f>
        <v>0</v>
      </c>
      <c r="N19" s="7" t="s">
        <v>80</v>
      </c>
      <c r="O19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19" s="70">
        <f>P17+P18</f>
        <v>0</v>
      </c>
      <c r="Q19" s="7" t="s">
        <v>83</v>
      </c>
      <c r="R19" s="75">
        <f>R17+R18</f>
        <v>0</v>
      </c>
      <c r="S19" s="7" t="s">
        <v>79</v>
      </c>
      <c r="T19" s="75">
        <f>T17+T18</f>
        <v>0</v>
      </c>
      <c r="U19" s="7" t="s">
        <v>80</v>
      </c>
      <c r="V19" s="75">
        <f>Table9[[#This Row],[betaalde schade bruto]]-Table9[[#This Row],[schadevoorziening primo bruto]]+Table9[[#This Row],[schadevoor-ziening ultimo bruto]]</f>
        <v>0</v>
      </c>
      <c r="W19" s="70">
        <f>W17+W18</f>
        <v>0</v>
      </c>
      <c r="X19" s="7" t="s">
        <v>79</v>
      </c>
      <c r="Y19" s="75">
        <f>Y17+Y18</f>
        <v>0</v>
      </c>
      <c r="Z19" s="7" t="s">
        <v>80</v>
      </c>
      <c r="AA19" s="80">
        <f>Table9[[#This Row],[(bedrijfs-kosten bruto waarvan) kosten]]+Table9[[#This Row],[(bedrijfs-kosten bruto waarvan) provisie]]</f>
        <v>0</v>
      </c>
      <c r="AB19" s="89">
        <f>Table9[[#This Row],[verdiende premie bruto]]-Table9[[#This Row],[geleden schade bruto]]-Table9[[#This Row],[bedrijfs-kosten bruto]]</f>
        <v>0</v>
      </c>
    </row>
    <row r="20" spans="1:28" x14ac:dyDescent="0.35">
      <c r="A20" s="121" t="s">
        <v>47</v>
      </c>
      <c r="B20" s="110" t="s">
        <v>53</v>
      </c>
      <c r="C20" s="110" t="s">
        <v>61</v>
      </c>
      <c r="D20" s="95"/>
      <c r="E20" s="72"/>
      <c r="F20" s="1" t="s">
        <v>79</v>
      </c>
      <c r="G20" s="76"/>
      <c r="H20" s="1" t="s">
        <v>79</v>
      </c>
      <c r="I20" s="76"/>
      <c r="J20" s="1" t="s">
        <v>83</v>
      </c>
      <c r="K20" s="76"/>
      <c r="L20" s="1" t="s">
        <v>83</v>
      </c>
      <c r="M20" s="76"/>
      <c r="N20" s="1" t="s">
        <v>80</v>
      </c>
      <c r="O20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20" s="72"/>
      <c r="Q20" s="1" t="s">
        <v>83</v>
      </c>
      <c r="R20" s="76"/>
      <c r="S20" s="1" t="s">
        <v>79</v>
      </c>
      <c r="T20" s="76"/>
      <c r="U20" s="1" t="s">
        <v>80</v>
      </c>
      <c r="V20" s="75">
        <f>Table9[[#This Row],[betaalde schade bruto]]-Table9[[#This Row],[schadevoorziening primo bruto]]+Table9[[#This Row],[schadevoor-ziening ultimo bruto]]</f>
        <v>0</v>
      </c>
      <c r="W20" s="72"/>
      <c r="X20" s="1" t="s">
        <v>79</v>
      </c>
      <c r="Y20" s="76"/>
      <c r="Z20" s="1" t="s">
        <v>80</v>
      </c>
      <c r="AA20" s="80">
        <f>Table9[[#This Row],[(bedrijfs-kosten bruto waarvan) kosten]]+Table9[[#This Row],[(bedrijfs-kosten bruto waarvan) provisie]]</f>
        <v>0</v>
      </c>
      <c r="AB20" s="89">
        <f>Table9[[#This Row],[verdiende premie bruto]]-Table9[[#This Row],[geleden schade bruto]]-Table9[[#This Row],[bedrijfs-kosten bruto]]</f>
        <v>0</v>
      </c>
    </row>
    <row r="21" spans="1:28" ht="29" x14ac:dyDescent="0.35">
      <c r="A21" s="122" t="s">
        <v>47</v>
      </c>
      <c r="B21" s="111" t="s">
        <v>53</v>
      </c>
      <c r="C21" s="111" t="s">
        <v>62</v>
      </c>
      <c r="D21" s="60"/>
      <c r="E21" s="71"/>
      <c r="F21" s="59" t="s">
        <v>79</v>
      </c>
      <c r="G21" s="77"/>
      <c r="H21" s="59" t="s">
        <v>79</v>
      </c>
      <c r="I21" s="77"/>
      <c r="J21" s="59" t="s">
        <v>83</v>
      </c>
      <c r="K21" s="77"/>
      <c r="L21" s="59" t="s">
        <v>83</v>
      </c>
      <c r="M21" s="77"/>
      <c r="N21" s="59" t="s">
        <v>80</v>
      </c>
      <c r="O21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21" s="71"/>
      <c r="Q21" s="59" t="s">
        <v>83</v>
      </c>
      <c r="R21" s="77"/>
      <c r="S21" s="59" t="s">
        <v>79</v>
      </c>
      <c r="T21" s="77"/>
      <c r="U21" s="59" t="s">
        <v>80</v>
      </c>
      <c r="V21" s="75">
        <f>Table9[[#This Row],[betaalde schade bruto]]-Table9[[#This Row],[schadevoorziening primo bruto]]+Table9[[#This Row],[schadevoor-ziening ultimo bruto]]</f>
        <v>0</v>
      </c>
      <c r="W21" s="71"/>
      <c r="X21" s="59" t="s">
        <v>79</v>
      </c>
      <c r="Y21" s="77"/>
      <c r="Z21" s="59" t="s">
        <v>80</v>
      </c>
      <c r="AA21" s="80">
        <f>Table9[[#This Row],[(bedrijfs-kosten bruto waarvan) kosten]]+Table9[[#This Row],[(bedrijfs-kosten bruto waarvan) provisie]]</f>
        <v>0</v>
      </c>
      <c r="AB21" s="89">
        <f>Table9[[#This Row],[verdiende premie bruto]]-Table9[[#This Row],[geleden schade bruto]]-Table9[[#This Row],[bedrijfs-kosten bruto]]</f>
        <v>0</v>
      </c>
    </row>
    <row r="22" spans="1:28" x14ac:dyDescent="0.35">
      <c r="A22" s="120" t="s">
        <v>47</v>
      </c>
      <c r="B22" s="112" t="s">
        <v>53</v>
      </c>
      <c r="C22" s="112"/>
      <c r="D22" s="96"/>
      <c r="E22" s="70">
        <f>E20+E21</f>
        <v>0</v>
      </c>
      <c r="F22" s="7" t="s">
        <v>79</v>
      </c>
      <c r="G22" s="75">
        <f>G20+G21</f>
        <v>0</v>
      </c>
      <c r="H22" s="7" t="s">
        <v>79</v>
      </c>
      <c r="I22" s="75">
        <f>I20+I21</f>
        <v>0</v>
      </c>
      <c r="J22" s="7" t="s">
        <v>83</v>
      </c>
      <c r="K22" s="75">
        <f>K20+K21</f>
        <v>0</v>
      </c>
      <c r="L22" s="7" t="s">
        <v>83</v>
      </c>
      <c r="M22" s="75">
        <f>M20+M21</f>
        <v>0</v>
      </c>
      <c r="N22" s="7" t="s">
        <v>80</v>
      </c>
      <c r="O22" s="75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22" s="70">
        <f>P20+P21</f>
        <v>0</v>
      </c>
      <c r="Q22" s="7" t="s">
        <v>83</v>
      </c>
      <c r="R22" s="75">
        <f>R20+R21</f>
        <v>0</v>
      </c>
      <c r="S22" s="7" t="s">
        <v>79</v>
      </c>
      <c r="T22" s="75">
        <f>T20+T21</f>
        <v>0</v>
      </c>
      <c r="U22" s="7" t="s">
        <v>80</v>
      </c>
      <c r="V22" s="75">
        <f>Table9[[#This Row],[betaalde schade bruto]]-Table9[[#This Row],[schadevoorziening primo bruto]]+Table9[[#This Row],[schadevoor-ziening ultimo bruto]]</f>
        <v>0</v>
      </c>
      <c r="W22" s="70">
        <f>W20+W21</f>
        <v>0</v>
      </c>
      <c r="X22" s="7" t="s">
        <v>79</v>
      </c>
      <c r="Y22" s="75">
        <f>Y20+Y21</f>
        <v>0</v>
      </c>
      <c r="Z22" s="7" t="s">
        <v>80</v>
      </c>
      <c r="AA22" s="80">
        <f>Table9[[#This Row],[(bedrijfs-kosten bruto waarvan) kosten]]+Table9[[#This Row],[(bedrijfs-kosten bruto waarvan) provisie]]</f>
        <v>0</v>
      </c>
      <c r="AB22" s="89">
        <f>Table9[[#This Row],[verdiende premie bruto]]-Table9[[#This Row],[geleden schade bruto]]-Table9[[#This Row],[bedrijfs-kosten bruto]]</f>
        <v>0</v>
      </c>
    </row>
    <row r="23" spans="1:28" ht="29.5" thickBot="1" x14ac:dyDescent="0.4">
      <c r="A23" s="123" t="s">
        <v>47</v>
      </c>
      <c r="B23" s="124" t="s">
        <v>54</v>
      </c>
      <c r="C23" s="124"/>
      <c r="D23" s="125"/>
      <c r="E23" s="86"/>
      <c r="F23" s="62" t="s">
        <v>79</v>
      </c>
      <c r="G23" s="87"/>
      <c r="H23" s="62" t="s">
        <v>79</v>
      </c>
      <c r="I23" s="87"/>
      <c r="J23" s="62" t="s">
        <v>83</v>
      </c>
      <c r="K23" s="87"/>
      <c r="L23" s="62" t="s">
        <v>83</v>
      </c>
      <c r="M23" s="87"/>
      <c r="N23" s="62" t="s">
        <v>80</v>
      </c>
      <c r="O23" s="78">
        <f>Table9[[#This Row],[geboekte premie bruto]]+Table9[[#This Row],[premie-voorziening primo bruto]]+Table9[[#This Row],[wiskundige voorziening primo bruto]]-Table9[[#This Row],[premie-voorziening ultimo bruto]]-Table9[[#This Row],[wiskundinge voorziening ultimo bruto]]</f>
        <v>0</v>
      </c>
      <c r="P23" s="86"/>
      <c r="Q23" s="62" t="s">
        <v>83</v>
      </c>
      <c r="R23" s="87"/>
      <c r="S23" s="62" t="s">
        <v>79</v>
      </c>
      <c r="T23" s="126"/>
      <c r="U23" s="63" t="s">
        <v>80</v>
      </c>
      <c r="V23" s="78">
        <f>Table9[[#This Row],[betaalde schade bruto]]-Table9[[#This Row],[schadevoorziening primo bruto]]+Table9[[#This Row],[schadevoor-ziening ultimo bruto]]</f>
        <v>0</v>
      </c>
      <c r="W23" s="86"/>
      <c r="X23" s="62" t="s">
        <v>79</v>
      </c>
      <c r="Y23" s="87"/>
      <c r="Z23" s="62" t="s">
        <v>80</v>
      </c>
      <c r="AA23" s="81">
        <f>Table9[[#This Row],[(bedrijfs-kosten bruto waarvan) kosten]]+Table9[[#This Row],[(bedrijfs-kosten bruto waarvan) provisie]]</f>
        <v>0</v>
      </c>
      <c r="AB23" s="90">
        <f>Table9[[#This Row],[verdiende premie bruto]]-Table9[[#This Row],[geleden schade bruto]]-Table9[[#This Row],[bedrijfs-kosten bruto]]</f>
        <v>0</v>
      </c>
    </row>
  </sheetData>
  <sheetProtection algorithmName="SHA-512" hashValue="5pDyCpBqkYRC6nLGrd9OdGexVbOcIDh6g+FNgVxEvtxuQl9LKSApr8hOcx30WI2MzYdZPI/ygYB3FapZmnJjhQ==" saltValue="gFubrvhuMrRbgivZlfOEJQ==" spinCount="100000" sheet="1" selectLockedCells="1"/>
  <mergeCells count="1">
    <mergeCell ref="A1:AB1"/>
  </mergeCells>
  <phoneticPr fontId="3" type="noConversion"/>
  <dataValidations count="3">
    <dataValidation type="whole" operator="greaterThanOrEqual" allowBlank="1" showInputMessage="1" showErrorMessage="1" errorTitle="Geheel getal van 0 of hoger" error="Geheel getal van 0 of hoger vereist" sqref="E3:E23 V3:W23 Y3:Y23 T3:T22 R3:R23 O3:P23 M3:M23 K3:K23 I3:I23 G3:G23 AA3:AA23" xr:uid="{E1800AD3-1E57-4560-8630-22D3627FB249}">
      <formula1>0</formula1>
    </dataValidation>
    <dataValidation operator="greaterThanOrEqual" allowBlank="1" showInputMessage="1" showErrorMessage="1" errorTitle="Geheel getal van 0 of hoger" error="Geheel getal van 0 of hoger vereist" sqref="U23" xr:uid="{E76B5639-3A21-4161-896A-3A1E2187748E}"/>
    <dataValidation type="whole" operator="greaterThanOrEqual" allowBlank="1" showInputMessage="1" showErrorMessage="1" errorTitle="Geheel getal vereist" error="Geheel getal vereist" sqref="AB3:AB23" xr:uid="{3C4BDEAA-CD5F-40AE-8125-24E57EA3CF2F}">
      <formula1>-1000000000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>
      <Value>10016</Value>
    </TaxCatchAll>
    <LL_subfolder_5 xmlns="936c9f6d-703f-4492-b10b-5967c53212d1" xsi:nil="true"/>
    <TaxKeywordTaxHTField xmlns="936c9f6d-703f-4492-b10b-5967c53212d1">
      <Terms xmlns="http://schemas.microsoft.com/office/infopath/2007/PartnerControls"/>
    </TaxKeywordTaxHTField>
    <LL_subfolder_4 xmlns="936c9f6d-703f-4492-b10b-5967c53212d1" xsi:nil="true"/>
    <LL_subfolder_3 xmlns="936c9f6d-703f-4492-b10b-5967c53212d1" xsi:nil="true"/>
    <LL_subfolder_2 xmlns="936c9f6d-703f-4492-b10b-5967c53212d1" xsi:nil="true"/>
    <Jaar xmlns="936c9f6d-703f-4492-b10b-5967c53212d1" xsi:nil="true"/>
    <_dlc_DocId xmlns="7e63132b-4ebf-45ff-bece-f1cd0400eedc">AFMAFD-580282286-4489</_dlc_DocId>
    <_dlc_DocIdUrl xmlns="7e63132b-4ebf-45ff-bece-f1cd0400eedc">
      <Url>https://dms.stelan.nl/sites/Afdelingen/retail/_layouts/15/DocIdRedir.aspx?ID=AFMAFD-580282286-4489</Url>
      <Description>AFMAFD-580282286-4489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FM Document" ma:contentTypeID="0x010100AF3C3E63A8E348D0B83574E1B1F453E500E49E5E807C293343A87A47B1A95F6BB9" ma:contentTypeVersion="84" ma:contentTypeDescription="Een nieuw document maken." ma:contentTypeScope="" ma:versionID="75222559520d0ed1d1560e28e0c238da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0c36caeb3609fae8dcd88f4ef72050a7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Jaa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axKeywordTaxHTField" minOccurs="0"/>
                <xsd:element ref="ns3:TaxCatchAll" minOccurs="0"/>
                <xsd:element ref="ns3:TaxCatchAllLabel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9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Jaar" ma:index="3" nillable="true" ma:displayName="Jaar" ma:internalName="Jaar" ma:readOnly="false">
      <xsd:simpleType>
        <xsd:restriction base="dms:Text">
          <xsd:maxLength value="4"/>
        </xsd:restriction>
      </xsd:simpleType>
    </xsd:element>
    <xsd:element name="LL_subfolder_1" ma:index="5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6" nillable="true" ma:displayName="LL subfolder 2" ma:internalName="LL_subfolder_2" ma:readOnly="false">
      <xsd:simpleType>
        <xsd:restriction base="dms:Text"/>
      </xsd:simpleType>
    </xsd:element>
    <xsd:element name="LL_subfolder_3" ma:index="7" nillable="true" ma:displayName="LL subfolder 3" ma:internalName="LL_subfolder_3" ma:readOnly="false">
      <xsd:simpleType>
        <xsd:restriction base="dms:Text"/>
      </xsd:simpleType>
    </xsd:element>
    <xsd:element name="LL_subfolder_4" ma:index="8" nillable="true" ma:displayName="LL subfolder 4" ma:internalName="LL_subfolder_4" ma:readOnly="false">
      <xsd:simpleType>
        <xsd:restriction base="dms:Text"/>
      </xsd:simpleType>
    </xsd:element>
    <xsd:element name="LL_subfolder_5" ma:index="9" nillable="true" ma:displayName="LL subfolder 5" ma:internalName="LL_subfolder_5" ma:readOnly="false">
      <xsd:simpleType>
        <xsd:restriction base="dms:Text"/>
      </xsd:simpleType>
    </xsd:element>
    <xsd:element name="TaxKeywordTaxHTField" ma:index="15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1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1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891BE53-06C6-4579-B403-F653A487B8F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649B2B5-C5C5-4D56-BC90-F0B0568D7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5A737-3CCF-45BA-8A82-1ACBF06D5C0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36c9f6d-703f-4492-b10b-5967c53212d1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e63132b-4ebf-45ff-bece-f1cd0400eed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AD77F53-9DAA-4778-B6CF-0E5F6A907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6E8F87-FC70-438D-87C3-AF287C2561A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Algemeen</vt:lpstr>
      <vt:lpstr>Motor</vt:lpstr>
      <vt:lpstr>Brand</vt:lpstr>
      <vt:lpstr>Transport</vt:lpstr>
      <vt:lpstr>Overige</vt:lpstr>
      <vt:lpstr>Inkomen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Kramer, Rogier</dc:creator>
  <cp:keywords/>
  <cp:lastModifiedBy>Schilder - Jonker, Karin</cp:lastModifiedBy>
  <dcterms:created xsi:type="dcterms:W3CDTF">2022-08-22T07:12:17Z</dcterms:created>
  <dcterms:modified xsi:type="dcterms:W3CDTF">2024-06-21T11:04:52Z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0x010100AF3C3E63A8E348D0B83574E1B1F453E500E49E5E807C293343A87A47B1A95F6BB9</vt:lpwstr>
  </property>
  <property fmtid="{D5CDD505-2E9C-101B-9397-08002B2CF9AE}" pid="3" name="_dlc_DocIdItemGuid">
    <vt:lpwstr>ab9c39dd-018c-40b4-a409-4e3de414e95a</vt:lpwstr>
  </property>
  <property fmtid="{D5CDD505-2E9C-101B-9397-08002B2CF9AE}" pid="4" name="TaxKeyword">
    <vt:lpwstr/>
  </property>
  <property fmtid="{D5CDD505-2E9C-101B-9397-08002B2CF9AE}" pid="5" name="DossierstatusTaxHTField0">
    <vt:lpwstr/>
  </property>
  <property fmtid="{D5CDD505-2E9C-101B-9397-08002B2CF9AE}" pid="6" name="ZaaktypeTaxHTField0">
    <vt:lpwstr/>
  </property>
  <property fmtid="{D5CDD505-2E9C-101B-9397-08002B2CF9AE}" pid="7" name="Beslisser">
    <vt:lpwstr/>
  </property>
  <property fmtid="{D5CDD505-2E9C-101B-9397-08002B2CF9AE}" pid="8" name="Kanaal">
    <vt:lpwstr/>
  </property>
  <property fmtid="{D5CDD505-2E9C-101B-9397-08002B2CF9AE}" pid="9" name="Toezichtstaak">
    <vt:lpwstr/>
  </property>
  <property fmtid="{D5CDD505-2E9C-101B-9397-08002B2CF9AE}" pid="10" name="Zaaktype">
    <vt:lpwstr/>
  </property>
  <property fmtid="{D5CDD505-2E9C-101B-9397-08002B2CF9AE}" pid="11" name="WetsartikelRegelingTaxHTField0">
    <vt:lpwstr/>
  </property>
  <property fmtid="{D5CDD505-2E9C-101B-9397-08002B2CF9AE}" pid="12" name="WetsartikelLidTaxHTField0">
    <vt:lpwstr/>
  </property>
  <property fmtid="{D5CDD505-2E9C-101B-9397-08002B2CF9AE}" pid="13" name="ProcesTaxHTField0">
    <vt:lpwstr>VP|8b5c1d6b-b2dc-40d6-b60c-e4b56b7d8564</vt:lpwstr>
  </property>
  <property fmtid="{D5CDD505-2E9C-101B-9397-08002B2CF9AE}" pid="14" name="Type_FV">
    <vt:lpwstr/>
  </property>
  <property fmtid="{D5CDD505-2E9C-101B-9397-08002B2CF9AE}" pid="15" name="Documenttype">
    <vt:lpwstr/>
  </property>
  <property fmtid="{D5CDD505-2E9C-101B-9397-08002B2CF9AE}" pid="16" name="Verzendwijze">
    <vt:lpwstr/>
  </property>
  <property fmtid="{D5CDD505-2E9C-101B-9397-08002B2CF9AE}" pid="17" name="Organisatieonderdeel">
    <vt:lpwstr/>
  </property>
  <property fmtid="{D5CDD505-2E9C-101B-9397-08002B2CF9AE}" pid="18" name="Type_FVTaxHTField0">
    <vt:lpwstr/>
  </property>
  <property fmtid="{D5CDD505-2E9C-101B-9397-08002B2CF9AE}" pid="19" name="WetsartikelArtikelTaxHTField0">
    <vt:lpwstr/>
  </property>
  <property fmtid="{D5CDD505-2E9C-101B-9397-08002B2CF9AE}" pid="20" name="OrganisatieonderdeelTaxHTField0">
    <vt:lpwstr/>
  </property>
  <property fmtid="{D5CDD505-2E9C-101B-9397-08002B2CF9AE}" pid="21" name="VerzendwijzeTaxHTField0">
    <vt:lpwstr/>
  </property>
  <property fmtid="{D5CDD505-2E9C-101B-9397-08002B2CF9AE}" pid="22" name="Dossierstatus">
    <vt:lpwstr/>
  </property>
  <property fmtid="{D5CDD505-2E9C-101B-9397-08002B2CF9AE}" pid="23" name="BeslisserTaxHTField0">
    <vt:lpwstr/>
  </property>
  <property fmtid="{D5CDD505-2E9C-101B-9397-08002B2CF9AE}" pid="24" name="WetsartikelArtikel">
    <vt:lpwstr/>
  </property>
  <property fmtid="{D5CDD505-2E9C-101B-9397-08002B2CF9AE}" pid="25" name="Proces">
    <vt:lpwstr>10016;#VP|8b5c1d6b-b2dc-40d6-b60c-e4b56b7d8564</vt:lpwstr>
  </property>
  <property fmtid="{D5CDD505-2E9C-101B-9397-08002B2CF9AE}" pid="26" name="DocumenttypeTaxHTField0">
    <vt:lpwstr/>
  </property>
  <property fmtid="{D5CDD505-2E9C-101B-9397-08002B2CF9AE}" pid="27" name="ToezichtstaakTaxHTField0">
    <vt:lpwstr/>
  </property>
  <property fmtid="{D5CDD505-2E9C-101B-9397-08002B2CF9AE}" pid="28" name="WetsartikelRegeling">
    <vt:lpwstr/>
  </property>
  <property fmtid="{D5CDD505-2E9C-101B-9397-08002B2CF9AE}" pid="29" name="KanaalTaxHTField0">
    <vt:lpwstr/>
  </property>
  <property fmtid="{D5CDD505-2E9C-101B-9397-08002B2CF9AE}" pid="30" name="WetsartikelLid">
    <vt:lpwstr/>
  </property>
</Properties>
</file>