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comments4.xml" ContentType="application/vnd.openxmlformats-officedocument.spreadsheetml.comments+xml"/>
  <Override PartName="/xl/tables/table5.xml" ContentType="application/vnd.openxmlformats-officedocument.spreadsheetml.table+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U:\15.0 website 2023\"/>
    </mc:Choice>
  </mc:AlternateContent>
  <xr:revisionPtr revIDLastSave="0" documentId="8_{5D1577F4-F1F1-4E99-A4F7-AD6A9E4EEECC}" xr6:coauthVersionLast="47" xr6:coauthVersionMax="47" xr10:uidLastSave="{00000000-0000-0000-0000-000000000000}"/>
  <bookViews>
    <workbookView xWindow="-108" yWindow="-108" windowWidth="23256" windowHeight="14016" xr2:uid="{60C4F251-AF0D-4484-814B-16828EE4F0DE}"/>
  </bookViews>
  <sheets>
    <sheet name="Toelichting" sheetId="7" r:id="rId1"/>
    <sheet name="Algemeen" sheetId="1" r:id="rId2"/>
    <sheet name="Motor" sheetId="2" r:id="rId3"/>
    <sheet name="Brand" sheetId="3" r:id="rId4"/>
    <sheet name="Transport" sheetId="4" r:id="rId5"/>
    <sheet name="Overige" sheetId="5" r:id="rId6"/>
    <sheet name="Inkomen" sheetId="6" r:id="rId7"/>
    <sheet name="Sheet1"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2" i="3" l="1"/>
  <c r="Y4" i="2"/>
  <c r="Y5" i="2"/>
  <c r="Y6" i="2"/>
  <c r="Y7" i="2"/>
  <c r="Y8" i="2"/>
  <c r="Y9" i="2"/>
  <c r="Y10" i="2"/>
  <c r="Y11" i="2"/>
  <c r="Y12" i="2"/>
  <c r="Y13" i="2"/>
  <c r="Y14" i="2"/>
  <c r="Y15" i="2"/>
  <c r="Y16" i="2"/>
  <c r="Y17" i="2"/>
  <c r="Y18" i="2"/>
  <c r="Y19" i="2"/>
  <c r="Y20" i="2"/>
  <c r="Y21" i="2"/>
  <c r="Y22" i="2"/>
  <c r="Y23" i="2"/>
  <c r="Y24" i="2"/>
  <c r="Y25" i="2"/>
  <c r="Y26" i="2"/>
  <c r="Y27" i="2"/>
  <c r="Y28" i="2"/>
  <c r="Y29" i="2"/>
  <c r="Y30" i="2"/>
  <c r="Y31" i="2"/>
  <c r="M15" i="2"/>
  <c r="M7" i="2"/>
  <c r="J7" i="2"/>
  <c r="H7" i="2"/>
  <c r="F7" i="2"/>
  <c r="L3" i="2"/>
  <c r="Y22" i="6" l="1"/>
  <c r="W22" i="6"/>
  <c r="T22" i="6"/>
  <c r="R22" i="6"/>
  <c r="V22" i="6" s="1"/>
  <c r="P22" i="6"/>
  <c r="M22" i="6"/>
  <c r="K22" i="6"/>
  <c r="I22" i="6"/>
  <c r="G22" i="6"/>
  <c r="E22" i="6"/>
  <c r="Y19" i="6"/>
  <c r="W19" i="6"/>
  <c r="T19" i="6"/>
  <c r="R19" i="6"/>
  <c r="P19" i="6"/>
  <c r="M19" i="6"/>
  <c r="K19" i="6"/>
  <c r="I19" i="6"/>
  <c r="G19" i="6"/>
  <c r="E19" i="6"/>
  <c r="Y16" i="6"/>
  <c r="W16" i="6"/>
  <c r="AA16" i="6" s="1"/>
  <c r="T16" i="6"/>
  <c r="R16" i="6"/>
  <c r="V16" i="6" s="1"/>
  <c r="P16" i="6"/>
  <c r="M16" i="6"/>
  <c r="K16" i="6"/>
  <c r="I16" i="6"/>
  <c r="G16" i="6"/>
  <c r="E16" i="6"/>
  <c r="Y10" i="6"/>
  <c r="W10" i="6"/>
  <c r="T10" i="6"/>
  <c r="R10" i="6"/>
  <c r="P10" i="6"/>
  <c r="V10" i="6" s="1"/>
  <c r="M10" i="6"/>
  <c r="K10" i="6"/>
  <c r="I10" i="6"/>
  <c r="G10" i="6"/>
  <c r="E10" i="6"/>
  <c r="Y5" i="6"/>
  <c r="Y7" i="6" s="1"/>
  <c r="W5" i="6"/>
  <c r="AA5" i="6" s="1"/>
  <c r="T5" i="6"/>
  <c r="T7" i="6" s="1"/>
  <c r="R5" i="6"/>
  <c r="R7" i="6" s="1"/>
  <c r="P5" i="6"/>
  <c r="P7" i="6" s="1"/>
  <c r="M5" i="6"/>
  <c r="M7" i="6" s="1"/>
  <c r="K5" i="6"/>
  <c r="K7" i="6" s="1"/>
  <c r="I5" i="6"/>
  <c r="I7" i="6" s="1"/>
  <c r="G5" i="6"/>
  <c r="G7" i="6" s="1"/>
  <c r="E5" i="6"/>
  <c r="E7" i="6" s="1"/>
  <c r="AB8" i="6"/>
  <c r="AB12" i="6"/>
  <c r="AB13" i="6"/>
  <c r="AB17" i="6"/>
  <c r="AB18" i="6"/>
  <c r="AA3" i="6"/>
  <c r="AA4" i="6"/>
  <c r="AA6" i="6"/>
  <c r="AA8" i="6"/>
  <c r="AA9" i="6"/>
  <c r="AA11" i="6"/>
  <c r="AA12" i="6"/>
  <c r="AA13" i="6"/>
  <c r="AA14" i="6"/>
  <c r="AA15" i="6"/>
  <c r="AA17" i="6"/>
  <c r="AA18" i="6"/>
  <c r="AA19" i="6"/>
  <c r="AA20" i="6"/>
  <c r="AA21" i="6"/>
  <c r="AA23" i="6"/>
  <c r="AB23" i="6" s="1"/>
  <c r="V3" i="6"/>
  <c r="V4" i="6"/>
  <c r="V6" i="6"/>
  <c r="AB6" i="6" s="1"/>
  <c r="V8" i="6"/>
  <c r="V9" i="6"/>
  <c r="V11" i="6"/>
  <c r="V12" i="6"/>
  <c r="V13" i="6"/>
  <c r="V14" i="6"/>
  <c r="V15" i="6"/>
  <c r="V17" i="6"/>
  <c r="V18" i="6"/>
  <c r="V20" i="6"/>
  <c r="V21" i="6"/>
  <c r="V23" i="6"/>
  <c r="O3" i="6"/>
  <c r="O4" i="6"/>
  <c r="AB4" i="6" s="1"/>
  <c r="O6" i="6"/>
  <c r="O8" i="6"/>
  <c r="O9" i="6"/>
  <c r="AB9" i="6" s="1"/>
  <c r="O11" i="6"/>
  <c r="AB11" i="6" s="1"/>
  <c r="O12" i="6"/>
  <c r="O13" i="6"/>
  <c r="O14" i="6"/>
  <c r="AB14" i="6" s="1"/>
  <c r="O15" i="6"/>
  <c r="AB15" i="6" s="1"/>
  <c r="O17" i="6"/>
  <c r="O18" i="6"/>
  <c r="O20" i="6"/>
  <c r="AB20" i="6" s="1"/>
  <c r="O21" i="6"/>
  <c r="AB21" i="6" s="1"/>
  <c r="O23" i="6"/>
  <c r="V7" i="6" l="1"/>
  <c r="AB3" i="6"/>
  <c r="O10" i="6"/>
  <c r="V5" i="6"/>
  <c r="W7" i="6"/>
  <c r="AA7" i="6" s="1"/>
  <c r="O22" i="6"/>
  <c r="AA10" i="6"/>
  <c r="AA22" i="6"/>
  <c r="AB22" i="6" s="1"/>
  <c r="V19" i="6"/>
  <c r="O19" i="6"/>
  <c r="O16" i="6"/>
  <c r="AB16" i="6" s="1"/>
  <c r="AB10" i="6"/>
  <c r="O7" i="6"/>
  <c r="O5" i="6"/>
  <c r="AB7" i="6" l="1"/>
  <c r="AB5" i="6"/>
  <c r="AB19" i="6"/>
  <c r="V25" i="5" l="1"/>
  <c r="T25" i="5"/>
  <c r="Q25" i="5"/>
  <c r="S25" i="5" s="1"/>
  <c r="O25" i="5"/>
  <c r="M25" i="5"/>
  <c r="J25" i="5"/>
  <c r="H25" i="5"/>
  <c r="L25" i="5" s="1"/>
  <c r="F25" i="5"/>
  <c r="V21" i="5"/>
  <c r="V22" i="5" s="1"/>
  <c r="T21" i="5"/>
  <c r="T22" i="5" s="1"/>
  <c r="X22" i="5" s="1"/>
  <c r="Q21" i="5"/>
  <c r="S21" i="5" s="1"/>
  <c r="O21" i="5"/>
  <c r="O22" i="5" s="1"/>
  <c r="M21" i="5"/>
  <c r="M22" i="5" s="1"/>
  <c r="J21" i="5"/>
  <c r="J22" i="5" s="1"/>
  <c r="H21" i="5"/>
  <c r="L21" i="5" s="1"/>
  <c r="F21" i="5"/>
  <c r="F22" i="5" s="1"/>
  <c r="V16" i="5"/>
  <c r="T16" i="5"/>
  <c r="X16" i="5" s="1"/>
  <c r="Q16" i="5"/>
  <c r="S16" i="5" s="1"/>
  <c r="O16" i="5"/>
  <c r="M16" i="5"/>
  <c r="J16" i="5"/>
  <c r="H16" i="5"/>
  <c r="L16" i="5" s="1"/>
  <c r="Y16" i="5" s="1"/>
  <c r="F16" i="5"/>
  <c r="V11" i="5"/>
  <c r="T11" i="5"/>
  <c r="X11" i="5" s="1"/>
  <c r="Q11" i="5"/>
  <c r="O11" i="5"/>
  <c r="M11" i="5"/>
  <c r="J11" i="5"/>
  <c r="H11" i="5"/>
  <c r="L11" i="5" s="1"/>
  <c r="F11" i="5"/>
  <c r="Y19" i="5"/>
  <c r="X3" i="5"/>
  <c r="X4" i="5"/>
  <c r="X5" i="5"/>
  <c r="X6" i="5"/>
  <c r="X7" i="5"/>
  <c r="X8" i="5"/>
  <c r="X9" i="5"/>
  <c r="X10" i="5"/>
  <c r="X12" i="5"/>
  <c r="X13" i="5"/>
  <c r="X14" i="5"/>
  <c r="X15" i="5"/>
  <c r="X17" i="5"/>
  <c r="X18" i="5"/>
  <c r="X19" i="5"/>
  <c r="X20" i="5"/>
  <c r="X21" i="5"/>
  <c r="X23" i="5"/>
  <c r="X24" i="5"/>
  <c r="X25" i="5"/>
  <c r="X26" i="5"/>
  <c r="S3" i="5"/>
  <c r="S4" i="5"/>
  <c r="S5" i="5"/>
  <c r="S6" i="5"/>
  <c r="S7" i="5"/>
  <c r="S8" i="5"/>
  <c r="S9" i="5"/>
  <c r="S10" i="5"/>
  <c r="S12" i="5"/>
  <c r="S13" i="5"/>
  <c r="S14" i="5"/>
  <c r="S15" i="5"/>
  <c r="S17" i="5"/>
  <c r="S18" i="5"/>
  <c r="S19" i="5"/>
  <c r="S20" i="5"/>
  <c r="S23" i="5"/>
  <c r="S24" i="5"/>
  <c r="S26" i="5"/>
  <c r="L3" i="5"/>
  <c r="Y3" i="5" s="1"/>
  <c r="L4" i="5"/>
  <c r="Y4" i="5" s="1"/>
  <c r="L5" i="5"/>
  <c r="Y5" i="5" s="1"/>
  <c r="L6" i="5"/>
  <c r="Y6" i="5" s="1"/>
  <c r="L7" i="5"/>
  <c r="Y7" i="5" s="1"/>
  <c r="L8" i="5"/>
  <c r="Y8" i="5" s="1"/>
  <c r="L9" i="5"/>
  <c r="Y9" i="5" s="1"/>
  <c r="L10" i="5"/>
  <c r="L12" i="5"/>
  <c r="L13" i="5"/>
  <c r="Y13" i="5" s="1"/>
  <c r="L14" i="5"/>
  <c r="Y14" i="5" s="1"/>
  <c r="L15" i="5"/>
  <c r="Y15" i="5" s="1"/>
  <c r="L17" i="5"/>
  <c r="Y17" i="5" s="1"/>
  <c r="L18" i="5"/>
  <c r="Y18" i="5" s="1"/>
  <c r="L19" i="5"/>
  <c r="L20" i="5"/>
  <c r="L23" i="5"/>
  <c r="Y23" i="5" s="1"/>
  <c r="L24" i="5"/>
  <c r="Y24" i="5" s="1"/>
  <c r="L26" i="5"/>
  <c r="Y26" i="5" s="1"/>
  <c r="W10" i="4"/>
  <c r="W4" i="4" s="1"/>
  <c r="Y4" i="4" s="1"/>
  <c r="U10" i="4"/>
  <c r="R10" i="4"/>
  <c r="P10" i="4"/>
  <c r="N10" i="4"/>
  <c r="N4" i="4" s="1"/>
  <c r="T4" i="4" s="1"/>
  <c r="K10" i="4"/>
  <c r="I10" i="4"/>
  <c r="G10" i="4"/>
  <c r="W3" i="4"/>
  <c r="Y3" i="4" s="1"/>
  <c r="U3" i="4"/>
  <c r="R3" i="4"/>
  <c r="P3" i="4"/>
  <c r="N3" i="4"/>
  <c r="T3" i="4" s="1"/>
  <c r="U4" i="4"/>
  <c r="R4" i="4"/>
  <c r="P4" i="4"/>
  <c r="K4" i="4"/>
  <c r="I4" i="4"/>
  <c r="G4" i="4"/>
  <c r="M4" i="4" s="1"/>
  <c r="Y5" i="4"/>
  <c r="Y6" i="4"/>
  <c r="Y7" i="4"/>
  <c r="Y8" i="4"/>
  <c r="Y9" i="4"/>
  <c r="Y10" i="4"/>
  <c r="Y11" i="4"/>
  <c r="Y12" i="4"/>
  <c r="Y13" i="4"/>
  <c r="Y14" i="4"/>
  <c r="Y15" i="4"/>
  <c r="Y16" i="4"/>
  <c r="T5" i="4"/>
  <c r="T6" i="4"/>
  <c r="T7" i="4"/>
  <c r="T8" i="4"/>
  <c r="T9" i="4"/>
  <c r="T11" i="4"/>
  <c r="T12" i="4"/>
  <c r="T13" i="4"/>
  <c r="T14" i="4"/>
  <c r="T15" i="4"/>
  <c r="T16" i="4"/>
  <c r="M5" i="4"/>
  <c r="M6" i="4"/>
  <c r="M7" i="4"/>
  <c r="M8" i="4"/>
  <c r="M9" i="4"/>
  <c r="M10" i="4"/>
  <c r="M11" i="4"/>
  <c r="M12" i="4"/>
  <c r="M13" i="4"/>
  <c r="M14" i="4"/>
  <c r="M15" i="4"/>
  <c r="M16" i="4"/>
  <c r="K3" i="4"/>
  <c r="I3" i="4"/>
  <c r="G3" i="4"/>
  <c r="M3" i="4" s="1"/>
  <c r="G30" i="3"/>
  <c r="W30" i="3"/>
  <c r="U30" i="3"/>
  <c r="R30" i="3"/>
  <c r="P30" i="3"/>
  <c r="N30" i="3"/>
  <c r="K30" i="3"/>
  <c r="I30" i="3"/>
  <c r="W29" i="3"/>
  <c r="U29" i="3"/>
  <c r="R29" i="3"/>
  <c r="T29" i="3" s="1"/>
  <c r="P29" i="3"/>
  <c r="N29" i="3"/>
  <c r="K29" i="3"/>
  <c r="I29" i="3"/>
  <c r="M29" i="3" s="1"/>
  <c r="Z29" i="3" s="1"/>
  <c r="G29" i="3"/>
  <c r="W28" i="3"/>
  <c r="U28" i="3"/>
  <c r="R28" i="3"/>
  <c r="P28" i="3"/>
  <c r="N28" i="3"/>
  <c r="K28" i="3"/>
  <c r="I28" i="3"/>
  <c r="M28" i="3" s="1"/>
  <c r="Z28" i="3" s="1"/>
  <c r="G28" i="3"/>
  <c r="W25" i="3"/>
  <c r="U25" i="3"/>
  <c r="R25" i="3"/>
  <c r="P25" i="3"/>
  <c r="N25" i="3"/>
  <c r="K25" i="3"/>
  <c r="I25" i="3"/>
  <c r="I31" i="3" s="1"/>
  <c r="I4" i="3" s="1"/>
  <c r="G25" i="3"/>
  <c r="W22" i="3"/>
  <c r="U22" i="3"/>
  <c r="R22" i="3"/>
  <c r="R31" i="3" s="1"/>
  <c r="R4" i="3" s="1"/>
  <c r="N22" i="3"/>
  <c r="K22" i="3"/>
  <c r="I22" i="3"/>
  <c r="G22" i="3"/>
  <c r="W19" i="3"/>
  <c r="W31" i="3" s="1"/>
  <c r="W4" i="3" s="1"/>
  <c r="U19" i="3"/>
  <c r="U31" i="3" s="1"/>
  <c r="R19" i="3"/>
  <c r="P19" i="3"/>
  <c r="P31" i="3" s="1"/>
  <c r="P4" i="3" s="1"/>
  <c r="N19" i="3"/>
  <c r="N31" i="3" s="1"/>
  <c r="K19" i="3"/>
  <c r="K31" i="3" s="1"/>
  <c r="K4" i="3" s="1"/>
  <c r="I19" i="3"/>
  <c r="G19" i="3"/>
  <c r="G31" i="3" s="1"/>
  <c r="U16" i="3"/>
  <c r="P16" i="3"/>
  <c r="K16" i="3"/>
  <c r="W12" i="3"/>
  <c r="U12" i="3"/>
  <c r="R12" i="3"/>
  <c r="P12" i="3"/>
  <c r="N12" i="3"/>
  <c r="K12" i="3"/>
  <c r="I12" i="3"/>
  <c r="G12" i="3"/>
  <c r="W7" i="3"/>
  <c r="W16" i="3" s="1"/>
  <c r="U7" i="3"/>
  <c r="R7" i="3"/>
  <c r="R16" i="3" s="1"/>
  <c r="P7" i="3"/>
  <c r="N7" i="3"/>
  <c r="N16" i="3" s="1"/>
  <c r="K7" i="3"/>
  <c r="I7" i="3"/>
  <c r="I16" i="3" s="1"/>
  <c r="G7" i="3"/>
  <c r="G16" i="3" s="1"/>
  <c r="W3" i="3"/>
  <c r="U3" i="3"/>
  <c r="R3" i="3"/>
  <c r="P3" i="3"/>
  <c r="N3" i="3"/>
  <c r="K3" i="3"/>
  <c r="I3" i="3"/>
  <c r="G3" i="3"/>
  <c r="Y23" i="3"/>
  <c r="Y27" i="3"/>
  <c r="Y28" i="3"/>
  <c r="Y29" i="3"/>
  <c r="Y30" i="3"/>
  <c r="T23" i="3"/>
  <c r="T27" i="3"/>
  <c r="T28" i="3"/>
  <c r="T30" i="3"/>
  <c r="M23" i="3"/>
  <c r="Z23" i="3" s="1"/>
  <c r="M27" i="3"/>
  <c r="Z27" i="3" s="1"/>
  <c r="M30" i="3"/>
  <c r="Z30" i="3" s="1"/>
  <c r="Y21" i="5" l="1"/>
  <c r="S11" i="5"/>
  <c r="Y11" i="5" s="1"/>
  <c r="Y12" i="5"/>
  <c r="Y20" i="5"/>
  <c r="Y10" i="5"/>
  <c r="L22" i="5"/>
  <c r="Y25" i="5"/>
  <c r="H22" i="5"/>
  <c r="Q22" i="5"/>
  <c r="S22" i="5" s="1"/>
  <c r="Z4" i="4"/>
  <c r="T10" i="4"/>
  <c r="M31" i="3"/>
  <c r="G4" i="3"/>
  <c r="U4" i="3"/>
  <c r="Y31" i="3"/>
  <c r="N4" i="3"/>
  <c r="T31" i="3"/>
  <c r="Z16" i="4"/>
  <c r="Z15" i="4"/>
  <c r="Z14" i="4"/>
  <c r="Z13" i="4"/>
  <c r="Z12" i="4"/>
  <c r="Z11" i="4"/>
  <c r="Z10" i="4"/>
  <c r="Z9" i="4"/>
  <c r="Z8" i="4"/>
  <c r="Z7" i="4"/>
  <c r="Z6" i="4"/>
  <c r="Z5" i="4"/>
  <c r="Z3" i="4"/>
  <c r="Y22" i="5" l="1"/>
  <c r="Z31" i="3"/>
  <c r="Y24" i="3"/>
  <c r="Y25" i="3"/>
  <c r="Y26" i="3"/>
  <c r="T24" i="3"/>
  <c r="T25" i="3"/>
  <c r="T26" i="3"/>
  <c r="M24" i="3"/>
  <c r="Z24" i="3" s="1"/>
  <c r="M25" i="3"/>
  <c r="Z25" i="3" s="1"/>
  <c r="M26" i="3"/>
  <c r="Z26" i="3" l="1"/>
  <c r="Y22" i="3"/>
  <c r="Y21" i="3"/>
  <c r="Y19" i="3"/>
  <c r="Y20" i="3"/>
  <c r="T22" i="3"/>
  <c r="T21" i="3"/>
  <c r="T19" i="3"/>
  <c r="T20" i="3"/>
  <c r="M22" i="3"/>
  <c r="Z22" i="3" s="1"/>
  <c r="M21" i="3"/>
  <c r="Z21" i="3" s="1"/>
  <c r="M19" i="3"/>
  <c r="Z19" i="3" s="1"/>
  <c r="M20" i="3"/>
  <c r="Z20" i="3" s="1"/>
  <c r="Y16" i="3" l="1"/>
  <c r="Y15" i="3"/>
  <c r="Y17" i="3"/>
  <c r="Y18" i="3"/>
  <c r="T16" i="3"/>
  <c r="T15" i="3"/>
  <c r="T17" i="3"/>
  <c r="T18" i="3"/>
  <c r="M16" i="3"/>
  <c r="Z16" i="3" s="1"/>
  <c r="M15" i="3"/>
  <c r="Z15" i="3" s="1"/>
  <c r="M17" i="3"/>
  <c r="Z17" i="3" s="1"/>
  <c r="M18" i="3"/>
  <c r="Z18" i="3" s="1"/>
  <c r="Y14" i="3" l="1"/>
  <c r="Y13" i="3"/>
  <c r="Y11" i="3"/>
  <c r="Y12" i="3"/>
  <c r="T14" i="3"/>
  <c r="T13" i="3"/>
  <c r="T11" i="3"/>
  <c r="T12" i="3"/>
  <c r="M14" i="3"/>
  <c r="Z14" i="3" s="1"/>
  <c r="M13" i="3"/>
  <c r="M11" i="3"/>
  <c r="Z11" i="3" s="1"/>
  <c r="M12" i="3"/>
  <c r="Z12" i="3" s="1"/>
  <c r="Z13" i="3" l="1"/>
  <c r="Y4" i="3"/>
  <c r="Y8" i="3"/>
  <c r="Y3" i="3"/>
  <c r="Y7" i="3"/>
  <c r="Y5" i="3"/>
  <c r="Y9" i="3"/>
  <c r="Y6" i="3"/>
  <c r="Y10" i="3"/>
  <c r="T4" i="3"/>
  <c r="T8" i="3"/>
  <c r="T3" i="3"/>
  <c r="T7" i="3"/>
  <c r="T5" i="3"/>
  <c r="T9" i="3"/>
  <c r="T6" i="3"/>
  <c r="T10" i="3"/>
  <c r="M4" i="3"/>
  <c r="M8" i="3"/>
  <c r="Z8" i="3" s="1"/>
  <c r="M3" i="3"/>
  <c r="Z3" i="3" s="1"/>
  <c r="M7" i="3"/>
  <c r="Z7" i="3" s="1"/>
  <c r="M5" i="3"/>
  <c r="Z5" i="3" s="1"/>
  <c r="M9" i="3"/>
  <c r="Z9" i="3" s="1"/>
  <c r="M6" i="3"/>
  <c r="Z6" i="3" s="1"/>
  <c r="M10" i="3"/>
  <c r="Z10" i="3" s="1"/>
  <c r="Z4" i="3" l="1"/>
  <c r="V31" i="2"/>
  <c r="V29" i="2"/>
  <c r="X29" i="2" s="1"/>
  <c r="T29" i="2"/>
  <c r="Q29" i="2"/>
  <c r="O29" i="2"/>
  <c r="M29" i="2"/>
  <c r="J29" i="2"/>
  <c r="H29" i="2"/>
  <c r="F29" i="2"/>
  <c r="V25" i="2"/>
  <c r="X25" i="2" s="1"/>
  <c r="T25" i="2"/>
  <c r="Q25" i="2"/>
  <c r="O25" i="2"/>
  <c r="M25" i="2"/>
  <c r="J25" i="2"/>
  <c r="H25" i="2"/>
  <c r="F25" i="2"/>
  <c r="V22" i="2"/>
  <c r="X22" i="2" s="1"/>
  <c r="T22" i="2"/>
  <c r="Q22" i="2"/>
  <c r="O22" i="2"/>
  <c r="M22" i="2"/>
  <c r="J22" i="2"/>
  <c r="H22" i="2"/>
  <c r="F22" i="2"/>
  <c r="V19" i="2"/>
  <c r="T19" i="2"/>
  <c r="Q19" i="2"/>
  <c r="O19" i="2"/>
  <c r="M19" i="2"/>
  <c r="S19" i="2" s="1"/>
  <c r="J19" i="2"/>
  <c r="H19" i="2"/>
  <c r="F19" i="2"/>
  <c r="L19" i="2" s="1"/>
  <c r="O16" i="2"/>
  <c r="Q16" i="2"/>
  <c r="V15" i="2"/>
  <c r="T15" i="2"/>
  <c r="T31" i="2" s="1"/>
  <c r="X31" i="2" s="1"/>
  <c r="Q15" i="2"/>
  <c r="Q31" i="2" s="1"/>
  <c r="O15" i="2"/>
  <c r="O31" i="2" s="1"/>
  <c r="S15" i="2"/>
  <c r="J15" i="2"/>
  <c r="J31" i="2" s="1"/>
  <c r="H15" i="2"/>
  <c r="H31" i="2" s="1"/>
  <c r="F15" i="2"/>
  <c r="F31" i="2" s="1"/>
  <c r="L31" i="2" s="1"/>
  <c r="V14" i="2"/>
  <c r="V16" i="2" s="1"/>
  <c r="T14" i="2"/>
  <c r="T30" i="2" s="1"/>
  <c r="Q14" i="2"/>
  <c r="Q30" i="2" s="1"/>
  <c r="O14" i="2"/>
  <c r="O30" i="2" s="1"/>
  <c r="M14" i="2"/>
  <c r="M30" i="2" s="1"/>
  <c r="S30" i="2" s="1"/>
  <c r="J14" i="2"/>
  <c r="J30" i="2" s="1"/>
  <c r="H14" i="2"/>
  <c r="H30" i="2" s="1"/>
  <c r="F14" i="2"/>
  <c r="F30" i="2" s="1"/>
  <c r="L30" i="2" s="1"/>
  <c r="V13" i="2"/>
  <c r="X13" i="2" s="1"/>
  <c r="T13" i="2"/>
  <c r="Q13" i="2"/>
  <c r="O13" i="2"/>
  <c r="M13" i="2"/>
  <c r="J13" i="2"/>
  <c r="H13" i="2"/>
  <c r="F13" i="2"/>
  <c r="V10" i="2"/>
  <c r="X10" i="2" s="1"/>
  <c r="T10" i="2"/>
  <c r="Q10" i="2"/>
  <c r="O10" i="2"/>
  <c r="M10" i="2"/>
  <c r="J10" i="2"/>
  <c r="H10" i="2"/>
  <c r="F10" i="2"/>
  <c r="X6" i="2"/>
  <c r="X8" i="2"/>
  <c r="X9" i="2"/>
  <c r="X11" i="2"/>
  <c r="X12" i="2"/>
  <c r="X15" i="2"/>
  <c r="X17" i="2"/>
  <c r="X18" i="2"/>
  <c r="X19" i="2"/>
  <c r="X20" i="2"/>
  <c r="X21" i="2"/>
  <c r="X23" i="2"/>
  <c r="X24" i="2"/>
  <c r="X26" i="2"/>
  <c r="X27" i="2"/>
  <c r="X28" i="2"/>
  <c r="X4" i="2"/>
  <c r="X5" i="2"/>
  <c r="X3" i="2"/>
  <c r="Y3" i="2" s="1"/>
  <c r="V7" i="2"/>
  <c r="T7" i="2"/>
  <c r="X7" i="2" s="1"/>
  <c r="Q7" i="2"/>
  <c r="O7" i="2"/>
  <c r="S7" i="2"/>
  <c r="S6" i="2"/>
  <c r="S8" i="2"/>
  <c r="S9" i="2"/>
  <c r="S10" i="2"/>
  <c r="S11" i="2"/>
  <c r="S12" i="2"/>
  <c r="S13" i="2"/>
  <c r="S14" i="2"/>
  <c r="S17" i="2"/>
  <c r="S18" i="2"/>
  <c r="S20" i="2"/>
  <c r="S21" i="2"/>
  <c r="S22" i="2"/>
  <c r="S23" i="2"/>
  <c r="S24" i="2"/>
  <c r="S25" i="2"/>
  <c r="S26" i="2"/>
  <c r="S27" i="2"/>
  <c r="S28" i="2"/>
  <c r="S29" i="2"/>
  <c r="S4" i="2"/>
  <c r="S5" i="2"/>
  <c r="S3" i="2"/>
  <c r="L7" i="2"/>
  <c r="L6" i="2"/>
  <c r="L8" i="2"/>
  <c r="L9" i="2"/>
  <c r="L10" i="2"/>
  <c r="L11" i="2"/>
  <c r="L12" i="2"/>
  <c r="L13" i="2"/>
  <c r="L14" i="2"/>
  <c r="L15" i="2"/>
  <c r="L17" i="2"/>
  <c r="L18" i="2"/>
  <c r="L20" i="2"/>
  <c r="L21" i="2"/>
  <c r="L22" i="2"/>
  <c r="L23" i="2"/>
  <c r="L24" i="2"/>
  <c r="L25" i="2"/>
  <c r="L26" i="2"/>
  <c r="L27" i="2"/>
  <c r="L28" i="2"/>
  <c r="L29" i="2"/>
  <c r="L4" i="2"/>
  <c r="L5" i="2"/>
  <c r="C13" i="2"/>
  <c r="C12" i="2"/>
  <c r="C10" i="2"/>
  <c r="C9" i="2"/>
  <c r="M16" i="2" l="1"/>
  <c r="S16" i="2" s="1"/>
  <c r="M31" i="2"/>
  <c r="S31" i="2" s="1"/>
  <c r="X14" i="2"/>
  <c r="F16" i="2"/>
  <c r="V30" i="2"/>
  <c r="X30" i="2" s="1"/>
  <c r="H16" i="2"/>
  <c r="T16" i="2"/>
  <c r="X16" i="2" s="1"/>
  <c r="J16" i="2"/>
  <c r="L1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E.J. van Steenbergen</author>
  </authors>
  <commentList>
    <comment ref="T2" authorId="0" shapeId="0" xr:uid="{066683D9-2147-4A87-AB3F-641B6BD4F891}">
      <text>
        <r>
          <rPr>
            <sz val="9"/>
            <color indexed="81"/>
            <rFont val="Tahoma"/>
            <family val="2"/>
          </rPr>
          <t xml:space="preserve">Het totaal aan beheers- en personeelskosten van de verzekeringsmaatschappij d.i. inclusief acquisitiekosten, herverzekeringskosten en solvabiliteitskosten maar  </t>
        </r>
        <r>
          <rPr>
            <b/>
            <sz val="9"/>
            <color indexed="81"/>
            <rFont val="Tahoma"/>
            <family val="2"/>
          </rPr>
          <t>exclusief</t>
        </r>
        <r>
          <rPr>
            <sz val="9"/>
            <color indexed="81"/>
            <rFont val="Tahoma"/>
            <family val="2"/>
          </rPr>
          <t xml:space="preserve"> schadebehandelingskosten.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E.J. van Steenbergen</author>
  </authors>
  <commentList>
    <comment ref="U2" authorId="0" shapeId="0" xr:uid="{FEAA1057-54A2-479E-871D-67524171FDF3}">
      <text>
        <r>
          <rPr>
            <sz val="9"/>
            <color indexed="81"/>
            <rFont val="Tahoma"/>
            <family val="2"/>
          </rPr>
          <t xml:space="preserve">Het totaal aan beheers- en personeelskosten van de verzekeringsmaatschappij d.i. inclusief acquisitiekosten, herverzekeringskosten en solvabiliteitskosten maar  </t>
        </r>
        <r>
          <rPr>
            <b/>
            <sz val="9"/>
            <color indexed="81"/>
            <rFont val="Tahoma"/>
            <family val="2"/>
          </rPr>
          <t>exclusief</t>
        </r>
        <r>
          <rPr>
            <sz val="9"/>
            <color indexed="81"/>
            <rFont val="Tahoma"/>
            <family val="2"/>
          </rPr>
          <t xml:space="preserve"> schadebehandelingskosten.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E.J. van Steenbergen</author>
  </authors>
  <commentList>
    <comment ref="U2" authorId="0" shapeId="0" xr:uid="{BCC3B3F9-4F0B-45C7-9858-310E94F58FF5}">
      <text>
        <r>
          <rPr>
            <sz val="9"/>
            <color indexed="81"/>
            <rFont val="Tahoma"/>
            <family val="2"/>
          </rPr>
          <t xml:space="preserve">Het totaal aan beheers- en personeelskosten van de verzekeringsmaatschappij d.i. inclusief acquisitiekosten, herverzekeringskosten en solvabiliteitskosten maar  </t>
        </r>
        <r>
          <rPr>
            <b/>
            <sz val="9"/>
            <color indexed="81"/>
            <rFont val="Tahoma"/>
            <family val="2"/>
          </rPr>
          <t>exclusief</t>
        </r>
        <r>
          <rPr>
            <sz val="9"/>
            <color indexed="81"/>
            <rFont val="Tahoma"/>
            <family val="2"/>
          </rPr>
          <t xml:space="preserve"> schadebehandelingskosten.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E.J. van Steenbergen</author>
  </authors>
  <commentList>
    <comment ref="T2" authorId="0" shapeId="0" xr:uid="{90ADCB7B-A9DE-4EA9-8064-F0634FE4CE99}">
      <text>
        <r>
          <rPr>
            <sz val="9"/>
            <color indexed="81"/>
            <rFont val="Tahoma"/>
            <family val="2"/>
          </rPr>
          <t xml:space="preserve">Het totaal aan beheers- en personeelskosten van de verzekeringsmaatschappij d.i. inclusief acquisitiekosten, herverzekeringskosten en solvabiliteitskosten maar  </t>
        </r>
        <r>
          <rPr>
            <b/>
            <sz val="9"/>
            <color indexed="81"/>
            <rFont val="Tahoma"/>
            <family val="2"/>
          </rPr>
          <t>exclusief</t>
        </r>
        <r>
          <rPr>
            <sz val="9"/>
            <color indexed="81"/>
            <rFont val="Tahoma"/>
            <family val="2"/>
          </rPr>
          <t xml:space="preserve"> schadebehandelingskosten.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E.J. van Steenbergen</author>
  </authors>
  <commentList>
    <comment ref="W2" authorId="0" shapeId="0" xr:uid="{BD03A7D9-40CF-4651-9EBD-89B540C99F9F}">
      <text>
        <r>
          <rPr>
            <sz val="9"/>
            <color indexed="81"/>
            <rFont val="Tahoma"/>
            <family val="2"/>
          </rPr>
          <t xml:space="preserve">Het totaal aan beheers- en personeelskosten van de verzekeringsmaatschappij d.i. inclusief acquisitiekosten, herverzekeringskosten en solvabiliteitskosten maar  </t>
        </r>
        <r>
          <rPr>
            <b/>
            <sz val="9"/>
            <color indexed="81"/>
            <rFont val="Tahoma"/>
            <family val="2"/>
          </rPr>
          <t>exclusief</t>
        </r>
        <r>
          <rPr>
            <sz val="9"/>
            <color indexed="81"/>
            <rFont val="Tahoma"/>
            <family val="2"/>
          </rPr>
          <t xml:space="preserve"> schadebehandelingskosten.
</t>
        </r>
      </text>
    </comment>
  </commentList>
</comments>
</file>

<file path=xl/sharedStrings.xml><?xml version="1.0" encoding="utf-8"?>
<sst xmlns="http://schemas.openxmlformats.org/spreadsheetml/2006/main" count="1610" uniqueCount="282">
  <si>
    <t>Branche</t>
  </si>
  <si>
    <t>Productgroep</t>
  </si>
  <si>
    <t>Product</t>
  </si>
  <si>
    <t>Productdetail</t>
  </si>
  <si>
    <t>Motor</t>
  </si>
  <si>
    <t>Personenauto</t>
  </si>
  <si>
    <t>WA</t>
  </si>
  <si>
    <t>Brand</t>
  </si>
  <si>
    <t>Technische</t>
  </si>
  <si>
    <t>woning</t>
  </si>
  <si>
    <t>opstal (incl. glas)</t>
  </si>
  <si>
    <t>inboedel (incl. glas)</t>
  </si>
  <si>
    <t>bedrijven (industriële en commerciële risico's incl. glas)</t>
  </si>
  <si>
    <t>provinciaal</t>
  </si>
  <si>
    <t>beurs</t>
  </si>
  <si>
    <t>CAR/montage</t>
  </si>
  <si>
    <t>Transport</t>
  </si>
  <si>
    <t>particulier</t>
  </si>
  <si>
    <t>zakelijk</t>
  </si>
  <si>
    <t>Aanbouw</t>
  </si>
  <si>
    <t xml:space="preserve">Vervoerde goederen </t>
  </si>
  <si>
    <t>Binnenvaart  casco</t>
  </si>
  <si>
    <t>casco</t>
  </si>
  <si>
    <t>Overige</t>
  </si>
  <si>
    <t>Aansprakelijkheid</t>
  </si>
  <si>
    <t>Rechtsbijstand</t>
  </si>
  <si>
    <t>Reis</t>
  </si>
  <si>
    <t>Krediet en borgtocht</t>
  </si>
  <si>
    <t>Diverse geldelijke verliezen</t>
  </si>
  <si>
    <t>particulieren</t>
  </si>
  <si>
    <t>bedrijven</t>
  </si>
  <si>
    <t>garages</t>
  </si>
  <si>
    <t>landbouw</t>
  </si>
  <si>
    <t xml:space="preserve">beroepsaan-sprakelijkheid </t>
  </si>
  <si>
    <t xml:space="preserve">bestuurders en commissarissen </t>
  </si>
  <si>
    <t>gezins</t>
  </si>
  <si>
    <t>bedrijfs</t>
  </si>
  <si>
    <t>motor en verkeer</t>
  </si>
  <si>
    <t>overige rechts-bijstandvormen</t>
  </si>
  <si>
    <t>doorlopende (excl. annulerings)</t>
  </si>
  <si>
    <t>aflopende (excl. annulerings)</t>
  </si>
  <si>
    <t>overige</t>
  </si>
  <si>
    <t>overige (annulerings- en hulpverzekeringen)</t>
  </si>
  <si>
    <t>krediet</t>
  </si>
  <si>
    <t>borgtocht</t>
  </si>
  <si>
    <t>annulering</t>
  </si>
  <si>
    <t>hulpverzekering</t>
  </si>
  <si>
    <t>Inkomen</t>
  </si>
  <si>
    <t>AOV</t>
  </si>
  <si>
    <t>Ziektewet</t>
  </si>
  <si>
    <t>WAO-gat</t>
  </si>
  <si>
    <t>Pemba</t>
  </si>
  <si>
    <t>WIA</t>
  </si>
  <si>
    <t>Ongevallen</t>
  </si>
  <si>
    <t>restproducten Inkomen</t>
  </si>
  <si>
    <t>zelfstandigen</t>
  </si>
  <si>
    <t>conventioneel</t>
  </si>
  <si>
    <t>stop-loss</t>
  </si>
  <si>
    <t>aanvullend</t>
  </si>
  <si>
    <t>excedent</t>
  </si>
  <si>
    <t>persoonlijke</t>
  </si>
  <si>
    <t>inzittenden</t>
  </si>
  <si>
    <t>restproducten Ongevallen</t>
  </si>
  <si>
    <t>individueel</t>
  </si>
  <si>
    <t>collectief</t>
  </si>
  <si>
    <t>Bedrijfsauto</t>
  </si>
  <si>
    <t>Motorfiets</t>
  </si>
  <si>
    <t>Bromfiets</t>
  </si>
  <si>
    <t>Ongekentekend</t>
  </si>
  <si>
    <t>Caravan</t>
  </si>
  <si>
    <t>Vrachtauto</t>
  </si>
  <si>
    <t>Bestelauto</t>
  </si>
  <si>
    <t>Particulier/Zakelijk</t>
  </si>
  <si>
    <t>geboekte premie bruto</t>
  </si>
  <si>
    <t>verdiende premie bruto</t>
  </si>
  <si>
    <t>betaalde schade bruto</t>
  </si>
  <si>
    <t>schadevoorziening primo bruto</t>
  </si>
  <si>
    <t>schadevoorziening ultimo bruto</t>
  </si>
  <si>
    <t>geleden schade bruto</t>
  </si>
  <si>
    <t>+</t>
  </si>
  <si>
    <t>=</t>
  </si>
  <si>
    <t>premie-voorziening primo bruto</t>
  </si>
  <si>
    <t>premie-voorziening ultimo bruto</t>
  </si>
  <si>
    <t>-</t>
  </si>
  <si>
    <t>resultaat voor rente bruto 
(= L -S -X)</t>
  </si>
  <si>
    <t>WA/
Casco</t>
  </si>
  <si>
    <t>(bedrijfs-kosten bruto waarvan) provisie</t>
  </si>
  <si>
    <t>bedrijfs-kosten bruto</t>
  </si>
  <si>
    <t>(bedrijfs-kosten bruto waarvan) kosten</t>
  </si>
  <si>
    <t>kostbaarheden (losse posten)</t>
  </si>
  <si>
    <t>glas losse posten, particulieren</t>
  </si>
  <si>
    <t>agrarische risico's (incl. glas)</t>
  </si>
  <si>
    <t>glas losse posten, bedrijven</t>
  </si>
  <si>
    <t>milieuschadeverzerkeringen</t>
  </si>
  <si>
    <t>electronica</t>
  </si>
  <si>
    <t>machinebreuk incl. bedrijfsschade</t>
  </si>
  <si>
    <t>overige Technische</t>
  </si>
  <si>
    <t>Provinciaal/Beurs</t>
  </si>
  <si>
    <t>resultaat voor rente bruto 
(= M -T -Y)</t>
  </si>
  <si>
    <t>Product-
groep</t>
  </si>
  <si>
    <t>Luchtvaart</t>
  </si>
  <si>
    <t>Vervoerders aansprakelijkheid</t>
  </si>
  <si>
    <t>Zeecasco</t>
  </si>
  <si>
    <t>Onverdeeld</t>
  </si>
  <si>
    <t>visserij</t>
  </si>
  <si>
    <t>Land materieel</t>
  </si>
  <si>
    <t>Product-
detail</t>
  </si>
  <si>
    <t>Particulier/
Zakelijk</t>
  </si>
  <si>
    <t>resultaat voor rente bruto 
(= N -T -Z)</t>
  </si>
  <si>
    <t>Individueel/collectief</t>
  </si>
  <si>
    <t>wiskundige voorziening primo bruto</t>
  </si>
  <si>
    <t>wiskundinge voorziening ultimo bruto</t>
  </si>
  <si>
    <t>resultaat voor rente bruto 
(= O -V -AA)</t>
  </si>
  <si>
    <t>Inhoud</t>
  </si>
  <si>
    <t>Toelichting bij invulling opgavewerkblad</t>
  </si>
  <si>
    <t>Algemeen</t>
  </si>
  <si>
    <t>Definities</t>
  </si>
  <si>
    <t>Branches en Productgroepen</t>
  </si>
  <si>
    <t>Toelichting bij het opgavewerkblad</t>
  </si>
  <si>
    <t xml:space="preserve">In de in te vullen tabbladen bevatten alle grijze cellen formules. Hierin komen dus berekende getallen te staan. </t>
  </si>
  <si>
    <t xml:space="preserve">Wanneer die berekende getallen niet conform de werkelijkheid van uw maatschappij zijn, dan kunt u de formules vervangen door het voor uw maatschappij juiste getal.                                                                 </t>
  </si>
  <si>
    <r>
      <t xml:space="preserve">Toelichting </t>
    </r>
    <r>
      <rPr>
        <b/>
        <i/>
        <sz val="10"/>
        <rFont val="Arial"/>
        <family val="2"/>
      </rPr>
      <t>kolommen</t>
    </r>
  </si>
  <si>
    <t>●</t>
  </si>
  <si>
    <t>De productgroepen of producten die worden gegenereerd vanuit onderliggende producten of productdetails hebben een grijze celkleur.</t>
  </si>
  <si>
    <t>Indien hier andere cijfers moeten staan omdat bijvoorbeeld niet alle cijfers van het onderliggende niveau bekend zijn, kunnen de formules in de cellen worden overschreven met waarden.</t>
  </si>
  <si>
    <r>
      <t xml:space="preserve">Toelichting </t>
    </r>
    <r>
      <rPr>
        <b/>
        <i/>
        <sz val="10"/>
        <rFont val="Arial"/>
        <family val="2"/>
      </rPr>
      <t>rijen</t>
    </r>
  </si>
  <si>
    <t>Inhoudelijke toelichting</t>
  </si>
  <si>
    <t>Het gevraagde betreft realisatiecijfers. Indien deze niet of niet tijdig voorhanden zijn, vragen wij u een zo reëel mogelijke schatting te verstrekken.</t>
  </si>
  <si>
    <t xml:space="preserve">Bedragen opgeven in veelvouden van € 1.000. </t>
  </si>
  <si>
    <t xml:space="preserve">Bij optellingen zijn verschillen als gevolg van afrondingen toelaatbaar. </t>
  </si>
  <si>
    <t>2.1</t>
  </si>
  <si>
    <t>Reikwijdte</t>
  </si>
  <si>
    <r>
      <t xml:space="preserve">Deze statistiek heeft betrekking op de </t>
    </r>
    <r>
      <rPr>
        <b/>
        <sz val="10"/>
        <rFont val="Arial"/>
        <family val="2"/>
      </rPr>
      <t xml:space="preserve">(binnenlandse en buitenlandse) </t>
    </r>
    <r>
      <rPr>
        <b/>
        <i/>
        <sz val="10"/>
        <rFont val="Arial"/>
        <family val="2"/>
      </rPr>
      <t>directe en indirecte tekening</t>
    </r>
    <r>
      <rPr>
        <i/>
        <sz val="10"/>
        <rFont val="Arial"/>
        <family val="2"/>
      </rPr>
      <t>.</t>
    </r>
    <r>
      <rPr>
        <sz val="10"/>
        <rFont val="Arial"/>
        <family val="2"/>
      </rPr>
      <t xml:space="preserve"> De definities van directe en indirecte tekening zijn gelijk aan die van de Wft-staten. </t>
    </r>
  </si>
  <si>
    <t>2.2</t>
  </si>
  <si>
    <t>Afwijkingen van de algemene definities</t>
  </si>
  <si>
    <t>In deze toelichting staan de definities van verschillende onderdelen van deze statististiek in het hoofdstuk Definities.</t>
  </si>
  <si>
    <t>Indien het voor uw maatschappij niet mogelijk is om de invulling geheel volgens de omschrijving te doen, verzoeken wij u de afwijkingen te vermelden onder 'opmerkingen' in het tabblad 'voorblad'.</t>
  </si>
  <si>
    <t>2.3</t>
  </si>
  <si>
    <t>Hoofdrisico</t>
  </si>
  <si>
    <t>De aard van het risico is bepalend voor de branche, waaronder het risico moet worden gerangschikt. Een uitzondering hierop vormen de in combinatie met het hoofdrisico meeverzekerde bijkomende risico's, die:</t>
  </si>
  <si>
    <t xml:space="preserve">- samenhangen met het hoofdrisico, </t>
  </si>
  <si>
    <t>- betrekking hebben op het belang of het gevaarsobject dat verzekerd is tegen het hoofdrisico, en</t>
  </si>
  <si>
    <t>- verzekerd zijn krachtens de overeenkomst welke het hoofdrisico dekt.</t>
  </si>
  <si>
    <t xml:space="preserve">Deze meeverzekerde bijkomende risico's worden geacht betrekking te hebben op de branche waaronder het hoofdrisico is gerangschikt. </t>
  </si>
  <si>
    <t>Krediet en borgtocht mogen echter niet als bijkomende risico's van andere branches worden beschouwd maar dienen te worden opgegeven in het onderdeel Overig(e verzekeringen) in tabblad 'OVZ'</t>
  </si>
  <si>
    <t xml:space="preserve">De bedrijfsschade valt - afhankelijk van het karakter van de in dekking genomen schadeoorzaken - onder motorrijtuigenverzekering, zee-, transport- en luchtvaartverzekering of brand en andere schade aan goederen. </t>
  </si>
  <si>
    <t>Bij het ontbreken van een samenhang met voornoemde branchegroepen moet de bedrijfsschade worden opgenomen onder 'diverse geldelijke verliezen' bij branche Overig.</t>
  </si>
  <si>
    <t xml:space="preserve">Indien het voor uw maatschappij onmogelijk is de gegevens binnen een branche per productgroep te specificeren kunt u volstaan met het invullen van het desbetreffende totaal. </t>
  </si>
  <si>
    <t xml:space="preserve">Wanneer bij uw maatschappij een branche of een productgroep ook andere dan de genoemde producten bevat, verzoeken wij u de cijfers op te nemen onder de meest gerede productgroep. </t>
  </si>
  <si>
    <t>Voor de productgroepen worden richtlijnen en een nadere detaillering per branche gegeven in hoofdstuk Productgroepen.</t>
  </si>
  <si>
    <t>3.1</t>
  </si>
  <si>
    <t>Geboekte premie bruto</t>
  </si>
  <si>
    <t xml:space="preserve">De geboekte premie is de som van de premieboekingen in het betreffende kalenderjaar. </t>
  </si>
  <si>
    <t>De premiebedragen zijn excl. de ontvangen bedragen uit hoofde van assurantiebelasting en incl. de afzonderlijk op/bij de polis vermelde bedragen in de tegemoetkoming van kosten (bv. poliskosten).</t>
  </si>
  <si>
    <t xml:space="preserve">De premiebedragen zijn vóór aftrek van provisie. De premies voor afgegeven herverzekering worden evenmin in mindering gebracht. </t>
  </si>
  <si>
    <t>Kortingen en toeslagen</t>
  </si>
  <si>
    <t xml:space="preserve">Kortingen en toeslagen voor afwijkende betalingscondities (bijvoorbeeld kortingen voor meerjarenbetaling dan wel toeslagen voor maandbetalingen) worden in de premiebedragen opgenomen. </t>
  </si>
  <si>
    <t>Pakketkortingen</t>
  </si>
  <si>
    <t xml:space="preserve">Onder pakketkortingen wordt verstaan de kortingen op premies die worden verstrekt omdat een verzekering in combinatie met andere verzekeringen is afgesloten. </t>
  </si>
  <si>
    <t xml:space="preserve">De som van de premies van de afzonderlijke verzekeringen is hoger dan de voor het gehele pakket genoteerde premie. </t>
  </si>
  <si>
    <t xml:space="preserve">De verleende pakketkortingen dienen (eventueel geschat) op de premie per product of  productgroep in mindering te worden gebracht naar rato van de premieaandelen van de desbetreffende categorie verzekeringen. </t>
  </si>
  <si>
    <t>3.2</t>
  </si>
  <si>
    <t>Voorziening premies (bruto)</t>
  </si>
  <si>
    <t xml:space="preserve">De voorziening premies omvat zowel de technische voorzieningen voor overlopende premies als de wiskundige voorziening voor veroudering. Gevraagd wordt naar de feitelijke stand per primo / ultimo, inclusief eventueel actuarieel berekende bestanddelen. </t>
  </si>
  <si>
    <t xml:space="preserve">Bij Inkomen wordt de premievoorzieningen gesplitst in technische voorzieningen en wiskundige voorzieningen. </t>
  </si>
  <si>
    <t>Onder de wiskundige voorzieningen wordt verstaan de voorziening bedoeld om een toekomstige stijging van de schadelasten als gevolg van veroudering van de portefeuille op te vangen.</t>
  </si>
  <si>
    <t>3.3</t>
  </si>
  <si>
    <t>Betaalde schade bruto</t>
  </si>
  <si>
    <t xml:space="preserve">De betaalde schade omvat alle schade die gedurende het betreffende jaar is betaald. Niet van belang  is of de schade plaatsvond in het bedoelde jaar of eerder. De ontvangsten uit hoofde van afgegeven herverzekering dienen niet afgetrokken te worden. </t>
  </si>
  <si>
    <t xml:space="preserve">De schadebetalingen zijn inclusief de betalingen en na aftrek van de ontvangsten op grond van uitgeoefend verhaalsrecht. Deze worden - als onderdeel van de betaalde schade - afzonderlijk gevraagd. Onder schade valt onder meer: </t>
  </si>
  <si>
    <t>- vergoeding van geneeskundige hulp;</t>
  </si>
  <si>
    <t xml:space="preserve">- vergoeding voor materiële schade; </t>
  </si>
  <si>
    <t xml:space="preserve">- vergoeding voor bedrijfsschade; </t>
  </si>
  <si>
    <t>- vergoeding voor inkomensderving;</t>
  </si>
  <si>
    <t xml:space="preserve">- smartegeld; </t>
  </si>
  <si>
    <t>- kosten van beredding;</t>
  </si>
  <si>
    <t>- wettelijke rente;</t>
  </si>
  <si>
    <t>- coulance betalingen;</t>
  </si>
  <si>
    <t>- bijdragen Waarborgfonds Motorverkeer;</t>
  </si>
  <si>
    <t>- kosten van hulpdiensten en dergelijke;</t>
  </si>
  <si>
    <t>- kosten inzake 'goodwill' huisartsen;</t>
  </si>
  <si>
    <t xml:space="preserve">- schadebehandelingskosten (intern / extern); </t>
  </si>
  <si>
    <t>- het saldo van betaald en ontvangen regres.</t>
  </si>
  <si>
    <t>3.4</t>
  </si>
  <si>
    <t xml:space="preserve">Schadevoorzieningen / fondsen </t>
  </si>
  <si>
    <t>De schadevoorzieningen omvatten zowel de voorzieningen voor periodieke uitkeringen als die voor overige uitstaande schaden, alsmede de fondsen. Bij de hoofdbranche Inkomen wordt de voorziening schaden niet langer AOV afzonderlijk gevraagd.</t>
  </si>
  <si>
    <t>Deze dient gewoon in de schadevoorziening te worden opgenomen. In de schadevoorziening is tevens de voorziening voor interne en externe schadebehandelingskosten opgenomen.</t>
  </si>
  <si>
    <t xml:space="preserve">De voorziening schaden bevat zowel de voorzieningen voor periodieke uitkeringen als die voor overige uitstaande schaden. Algemeen is hierin tevens de IBNR en de IBNER opgenomen. </t>
  </si>
  <si>
    <t>3.5</t>
  </si>
  <si>
    <t>Bedrijfskosten bruto</t>
  </si>
  <si>
    <r>
      <t xml:space="preserve">De bedrijfskosten bruto zijn opgebouwd uit provisie en overige kosten. De post </t>
    </r>
    <r>
      <rPr>
        <b/>
        <sz val="10"/>
        <rFont val="Arial"/>
        <family val="2"/>
      </rPr>
      <t>'provisie'</t>
    </r>
    <r>
      <rPr>
        <sz val="10"/>
        <rFont val="Arial"/>
        <family val="2"/>
      </rPr>
      <t xml:space="preserve"> omvat de betalingen aan het intermediair (makelaarscourtage daaronder begrepen) en de mutatie in de provisiereserve. </t>
    </r>
  </si>
  <si>
    <t>Branches en productgroepen</t>
  </si>
  <si>
    <t>4.1</t>
  </si>
  <si>
    <t xml:space="preserve">Indeling in branches </t>
  </si>
  <si>
    <t>- Motorrijtuigenverzekering (MOT)</t>
  </si>
  <si>
    <t>- Brand en andere schade aan goederen (BRD)</t>
  </si>
  <si>
    <t>- Zee-, transport- en luchtvaartverzekering (TRP)</t>
  </si>
  <si>
    <t>- Overige branches (OVZ)</t>
  </si>
  <si>
    <t>- Inkomen (OMV)</t>
  </si>
  <si>
    <t>4.2</t>
  </si>
  <si>
    <t>Motorrijtuigen</t>
  </si>
  <si>
    <r>
      <rPr>
        <b/>
        <sz val="10"/>
        <rFont val="Arial"/>
        <family val="2"/>
      </rPr>
      <t>Zakelijke lease auto's</t>
    </r>
    <r>
      <rPr>
        <sz val="10"/>
        <rFont val="Arial"/>
        <family val="2"/>
      </rPr>
      <t xml:space="preserve"> (personenauto) vallen onder de productgroep: Personenauto</t>
    </r>
  </si>
  <si>
    <r>
      <rPr>
        <b/>
        <sz val="10"/>
        <rFont val="Arial"/>
        <family val="2"/>
      </rPr>
      <t>Kampeerauto's</t>
    </r>
    <r>
      <rPr>
        <sz val="10"/>
        <rFont val="Arial"/>
        <family val="2"/>
      </rPr>
      <t xml:space="preserve"> </t>
    </r>
    <r>
      <rPr>
        <b/>
        <sz val="10"/>
        <rFont val="Arial"/>
        <family val="2"/>
      </rPr>
      <t>(Campers)</t>
    </r>
    <r>
      <rPr>
        <sz val="10"/>
        <rFont val="Arial"/>
        <family val="2"/>
      </rPr>
      <t xml:space="preserve"> worden onder 'bestelauto's' opgenomen. </t>
    </r>
  </si>
  <si>
    <t xml:space="preserve">Indien u geen onderscheid kunt maken tussen bestelauto's en vrachtauto's zwaarder dan 3,5 ton verzoeken wij u de productgroep "Bedrijfsauto's" te gebruiken. </t>
  </si>
  <si>
    <t>Mocht uw portefeuille echter voor 90% of meer uit bestelauto's dan wel vrachtauto's bestaan, dan vermeldt u de gegevens onder "bestelauto's" respectievelijk "vrachtauto's".</t>
  </si>
  <si>
    <r>
      <rPr>
        <b/>
        <sz val="10"/>
        <rFont val="Arial"/>
        <family val="2"/>
      </rPr>
      <t>Kenteken</t>
    </r>
    <r>
      <rPr>
        <sz val="10"/>
        <rFont val="Arial"/>
        <family val="2"/>
      </rPr>
      <t xml:space="preserve">- en </t>
    </r>
    <r>
      <rPr>
        <b/>
        <sz val="10"/>
        <rFont val="Arial"/>
        <family val="2"/>
      </rPr>
      <t>rijbewijsverzekeringen</t>
    </r>
    <r>
      <rPr>
        <sz val="10"/>
        <rFont val="Arial"/>
        <family val="2"/>
      </rPr>
      <t xml:space="preserve"> worden onder de productgroep 'overige' opgenomen.</t>
    </r>
  </si>
  <si>
    <r>
      <rPr>
        <b/>
        <sz val="10"/>
        <rFont val="Arial"/>
        <family val="2"/>
      </rPr>
      <t>Fietsverzekeringen</t>
    </r>
    <r>
      <rPr>
        <sz val="10"/>
        <rFont val="Arial"/>
        <family val="2"/>
      </rPr>
      <t xml:space="preserve"> worden onder de productgroep 'overige' opgenomen.</t>
    </r>
  </si>
  <si>
    <t>4.3</t>
  </si>
  <si>
    <r>
      <t xml:space="preserve">- Brand Woning: </t>
    </r>
    <r>
      <rPr>
        <sz val="10"/>
        <rFont val="Arial"/>
        <family val="2"/>
      </rPr>
      <t xml:space="preserve">dit is onderverdeeld in </t>
    </r>
    <r>
      <rPr>
        <b/>
        <sz val="10"/>
        <rFont val="Arial"/>
        <family val="2"/>
      </rPr>
      <t>opstal</t>
    </r>
    <r>
      <rPr>
        <sz val="10"/>
        <rFont val="Arial"/>
        <family val="2"/>
      </rPr>
      <t xml:space="preserve"> en </t>
    </r>
    <r>
      <rPr>
        <b/>
        <sz val="10"/>
        <rFont val="Arial"/>
        <family val="2"/>
      </rPr>
      <t>inboedel</t>
    </r>
    <r>
      <rPr>
        <sz val="10"/>
        <rFont val="Arial"/>
        <family val="2"/>
      </rPr>
      <t xml:space="preserve"> en betreft alle verzekeringen die betrekking hebben tot respectievelijk alle opstallen en inboedels van particulieren. Als er sprake is van een gecombineerde</t>
    </r>
    <r>
      <rPr>
        <i/>
        <sz val="10"/>
        <rFont val="Arial"/>
        <family val="2"/>
      </rPr>
      <t xml:space="preserve"> Woningverzekering </t>
    </r>
    <r>
      <rPr>
        <sz val="10"/>
        <rFont val="Arial"/>
        <family val="2"/>
      </rPr>
      <t>en geen losse opstal- en/of inboedelverzekering, dan kunt u de betreffende cijfers in de totaalkolom van ‘Brand woning’ plaatsen. Het kan dan voorkomen dat de cijfers binnen Brand woning hoger zijn dan de optelling van de onderliggende opstal- en inboedelverzekeringen.</t>
    </r>
  </si>
  <si>
    <r>
      <rPr>
        <i/>
        <sz val="10"/>
        <rFont val="Arial"/>
        <family val="2"/>
      </rPr>
      <t>- Brand Kostbaarheden</t>
    </r>
    <r>
      <rPr>
        <i/>
        <sz val="10"/>
        <color theme="1"/>
        <rFont val="Arial"/>
        <family val="2"/>
      </rPr>
      <t>:</t>
    </r>
    <r>
      <rPr>
        <sz val="10"/>
        <color theme="1"/>
        <rFont val="Arial"/>
        <family val="2"/>
      </rPr>
      <t xml:space="preserve"> omvat alle verzekeringen die betrekking hebben op particuliere kostbaarheden-verzekering</t>
    </r>
  </si>
  <si>
    <r>
      <rPr>
        <i/>
        <sz val="10"/>
        <rFont val="Arial"/>
        <family val="2"/>
      </rPr>
      <t>- Brand Glas losse posten</t>
    </r>
    <r>
      <rPr>
        <sz val="10"/>
        <color theme="1"/>
        <rFont val="Arial"/>
        <family val="2"/>
      </rPr>
      <t>: omdat alle verzekeringen die betrekking hebben op particuliere glasverzekeringen</t>
    </r>
  </si>
  <si>
    <r>
      <rPr>
        <i/>
        <sz val="10"/>
        <color theme="1"/>
        <rFont val="Arial"/>
        <family val="2"/>
      </rPr>
      <t>- Brand Bedrijven</t>
    </r>
    <r>
      <rPr>
        <sz val="10"/>
        <color theme="1"/>
        <rFont val="Arial"/>
        <family val="2"/>
      </rPr>
      <t>: omvat alle verzekeringen die betrekking hebben op bedrijfsmatige commerciële en industriële risico’s inclusief glas. Er wordt een onderscheid gemaakt naar provinciaal en beurs.</t>
    </r>
  </si>
  <si>
    <r>
      <t>- Onder de bedrijfsmatige brandverzekeringen is er tot slot een onderscheid naar de productgroepen</t>
    </r>
    <r>
      <rPr>
        <i/>
        <sz val="10"/>
        <rFont val="Arial"/>
        <family val="2"/>
      </rPr>
      <t xml:space="preserve"> Agrarische risico’s</t>
    </r>
    <r>
      <rPr>
        <sz val="10"/>
        <rFont val="Arial"/>
        <family val="2"/>
      </rPr>
      <t xml:space="preserve">, </t>
    </r>
    <r>
      <rPr>
        <i/>
        <sz val="10"/>
        <rFont val="Arial"/>
        <family val="2"/>
      </rPr>
      <t>Glas losse posten</t>
    </r>
    <r>
      <rPr>
        <sz val="10"/>
        <rFont val="Arial"/>
        <family val="2"/>
      </rPr>
      <t xml:space="preserve"> en </t>
    </r>
    <r>
      <rPr>
        <i/>
        <sz val="10"/>
        <rFont val="Arial"/>
        <family val="2"/>
      </rPr>
      <t>Milieuschadeverzekeringe</t>
    </r>
    <r>
      <rPr>
        <sz val="10"/>
        <rFont val="Arial"/>
        <family val="2"/>
      </rPr>
      <t>n</t>
    </r>
  </si>
  <si>
    <r>
      <t xml:space="preserve">De </t>
    </r>
    <r>
      <rPr>
        <b/>
        <sz val="10"/>
        <rFont val="Arial"/>
        <family val="2"/>
      </rPr>
      <t>technische verzekeringen</t>
    </r>
    <r>
      <rPr>
        <sz val="10"/>
        <rFont val="Arial"/>
        <family val="2"/>
      </rPr>
      <t xml:space="preserve"> worden gevormd door de</t>
    </r>
    <r>
      <rPr>
        <i/>
        <sz val="10"/>
        <color theme="1"/>
        <rFont val="Arial"/>
        <family val="2"/>
      </rPr>
      <t xml:space="preserve"> productgroepen Construction All Risk/Montage (CAR/Montage), Machinebreuk inclusief bedrijfsschade, Elektronica en Overige technische verzekeringen.</t>
    </r>
  </si>
  <si>
    <r>
      <rPr>
        <i/>
        <sz val="10"/>
        <rFont val="Arial"/>
        <family val="2"/>
      </rPr>
      <t>- Electronica</t>
    </r>
    <r>
      <rPr>
        <sz val="10"/>
        <rFont val="Arial"/>
        <family val="2"/>
      </rPr>
      <t xml:space="preserve"> </t>
    </r>
    <r>
      <rPr>
        <sz val="10"/>
        <color theme="1"/>
        <rFont val="Arial"/>
        <family val="2"/>
      </rPr>
      <t>omvat onder andere de kosten voor: reconstructie, computer bedrijfsschade en data/software</t>
    </r>
  </si>
  <si>
    <r>
      <t xml:space="preserve">- Overige technische verzekeringen </t>
    </r>
    <r>
      <rPr>
        <sz val="10"/>
        <color theme="1"/>
        <rFont val="Arial"/>
        <family val="2"/>
      </rPr>
      <t>omvat onder andere: Garantieverzekeringen, Delay in Start Up (DSU)/Advanced Loss of Profits (ALOP), Bodemsanering, Verborgen Gebreken Verzekering (VGV)/ Inherent Defect Insurance (IDI) en Installatieverzekering</t>
    </r>
  </si>
  <si>
    <t>4.4</t>
  </si>
  <si>
    <r>
      <t xml:space="preserve">- </t>
    </r>
    <r>
      <rPr>
        <i/>
        <sz val="10"/>
        <rFont val="Arial"/>
        <family val="2"/>
      </rPr>
      <t>Aanbouwverzekeringen.</t>
    </r>
    <r>
      <rPr>
        <sz val="10"/>
        <rFont val="Arial"/>
        <family val="2"/>
      </rPr>
      <t xml:space="preserve"> Een aanbouwverzekering verzekert schade die ontstaat tijdens de aan- of verbouw van een schip</t>
    </r>
  </si>
  <si>
    <r>
      <t xml:space="preserve">- </t>
    </r>
    <r>
      <rPr>
        <i/>
        <sz val="10"/>
        <rFont val="Arial"/>
        <family val="2"/>
      </rPr>
      <t xml:space="preserve">Vervoerde goederen. </t>
    </r>
    <r>
      <rPr>
        <sz val="10"/>
        <rFont val="Arial"/>
        <family val="2"/>
      </rPr>
      <t>Dit komt overeen met het branchenummer 7 (vervoerde zaken) uit de Wft</t>
    </r>
  </si>
  <si>
    <r>
      <rPr>
        <i/>
        <sz val="10"/>
        <rFont val="Arial"/>
        <family val="2"/>
      </rPr>
      <t xml:space="preserve">- Binnenvaart casco. </t>
    </r>
    <r>
      <rPr>
        <sz val="10"/>
        <rFont val="Arial"/>
        <family val="2"/>
      </rPr>
      <t>Dit is een onderdeel van branchenummer 6 (casco zee- en binnenschepen) uit de Wft</t>
    </r>
  </si>
  <si>
    <r>
      <rPr>
        <i/>
        <sz val="10"/>
        <rFont val="Arial"/>
        <family val="2"/>
      </rPr>
      <t xml:space="preserve">- Landmaterieel casco. </t>
    </r>
    <r>
      <rPr>
        <sz val="10"/>
        <rFont val="Arial"/>
        <family val="2"/>
      </rPr>
      <t>Dit is het totaal van branchenummer 4 (Casco rollend spoorwegmaterieel) en een onderdeel van branchenummer 3 (voertuigcasco) uit de Wft</t>
    </r>
  </si>
  <si>
    <r>
      <t xml:space="preserve">- </t>
    </r>
    <r>
      <rPr>
        <i/>
        <sz val="10"/>
        <rFont val="Arial"/>
        <family val="2"/>
      </rPr>
      <t xml:space="preserve">Landmaterieel WA. </t>
    </r>
    <r>
      <rPr>
        <sz val="10"/>
        <rFont val="Arial"/>
        <family val="2"/>
      </rPr>
      <t>Dit is een onderdeel van branchenummer 10A (Aansprakelijkheid Motorrijtuigen) uit de Wft</t>
    </r>
  </si>
  <si>
    <r>
      <t xml:space="preserve">- </t>
    </r>
    <r>
      <rPr>
        <i/>
        <sz val="10"/>
        <rFont val="Arial"/>
        <family val="2"/>
      </rPr>
      <t xml:space="preserve">Luchtvaart. </t>
    </r>
    <r>
      <rPr>
        <sz val="10"/>
        <rFont val="Arial"/>
        <family val="2"/>
      </rPr>
      <t>Dit is het totaal van de branchenummer 5 (Luchtvaartcasco) en een deel van branchenummer 11(Aansprakelijkheid luchtvaartuigen) uit de Wft</t>
    </r>
  </si>
  <si>
    <r>
      <t xml:space="preserve">- </t>
    </r>
    <r>
      <rPr>
        <i/>
        <sz val="10"/>
        <rFont val="Arial"/>
        <family val="2"/>
      </rPr>
      <t xml:space="preserve">Vervoerdersaansprakelijkheid. </t>
    </r>
    <r>
      <rPr>
        <sz val="10"/>
        <rFont val="Arial"/>
        <family val="2"/>
      </rPr>
      <t>Dit is het totaal van branche 10B (aansprakelijkheid wegvervoer), een deel van branche 11 (Aansprakelijkheid luchtvaartuigen) en een deel van branche 12 (Aansprakelijkheid Zee- en binnenschepen) uit de Wft</t>
    </r>
  </si>
  <si>
    <r>
      <t xml:space="preserve">- </t>
    </r>
    <r>
      <rPr>
        <i/>
        <sz val="10"/>
        <rFont val="Arial"/>
        <family val="2"/>
      </rPr>
      <t xml:space="preserve">Zee casco. </t>
    </r>
    <r>
      <rPr>
        <sz val="10"/>
        <rFont val="Arial"/>
        <family val="2"/>
      </rPr>
      <t>Dit is een onderdeel van branchenummer 6 (casco zee- en binnenschepen) uit de Wft</t>
    </r>
  </si>
  <si>
    <r>
      <t xml:space="preserve">- </t>
    </r>
    <r>
      <rPr>
        <i/>
        <sz val="10"/>
        <rFont val="Arial"/>
        <family val="2"/>
      </rPr>
      <t>Pleziervaartuigen.</t>
    </r>
    <r>
      <rPr>
        <sz val="10"/>
        <rFont val="Arial"/>
        <family val="2"/>
      </rPr>
      <t xml:space="preserve"> Dit betreft WA en casco dekking bij vaartuigen/jachten voor gebruik op binnenwateren (provinciale tekening/voorwaarden). Dit is een onderdeel van branchenummer 6 (casco zee- en binnenschepen) en een onderdeel van branchenummer 12 Aansprakelijkheid zee- en binnenschepen) uit de Wft</t>
    </r>
  </si>
  <si>
    <t>4.5</t>
  </si>
  <si>
    <t>Overige verzekeringen</t>
  </si>
  <si>
    <t>Dit zijn alle verzekeringsproducten die de algemene wettelijke aansprakelijkheid dekken. Dit komt overeen met branche 13 uit de Wft. De verplichte WA voor motorvoertuigen en vervoedersaansprakelijkheid wordt hieronder niet verstaan.</t>
  </si>
  <si>
    <r>
      <rPr>
        <i/>
        <u/>
        <sz val="10"/>
        <rFont val="Arial"/>
        <family val="2"/>
      </rPr>
      <t>Aansprakelijkheid particulieren (AVP)</t>
    </r>
    <r>
      <rPr>
        <sz val="10"/>
        <rFont val="Arial"/>
        <family val="2"/>
      </rPr>
      <t>. Deze categorie omvat alle verzekeringen die betrekking hebben op aansprakelijkheid van particulieren ten opzichte van derden anders dan genoemd onder motoraansprakelijkheid of vervoedersaansprakelijkheid.</t>
    </r>
  </si>
  <si>
    <r>
      <rPr>
        <i/>
        <u/>
        <sz val="10"/>
        <rFont val="Arial"/>
        <family val="2"/>
      </rPr>
      <t>Aansprakelijkheid landbouw (AVL)</t>
    </r>
    <r>
      <rPr>
        <i/>
        <sz val="10"/>
        <rFont val="Arial"/>
        <family val="2"/>
      </rPr>
      <t xml:space="preserve">. </t>
    </r>
    <r>
      <rPr>
        <sz val="10"/>
        <rFont val="Arial"/>
        <family val="2"/>
      </rPr>
      <t>Deze categorie omvat alle verzekeringen die betrekking hebben op aansprakelijkheid van agrariërs ten opzichte van derden anders dan genoemd onder motoraansprakelijkheid of vervoedersaansprakelijkheid.</t>
    </r>
  </si>
  <si>
    <r>
      <rPr>
        <i/>
        <u/>
        <sz val="10"/>
        <rFont val="Arial"/>
        <family val="2"/>
      </rPr>
      <t>Aansprakelijkheid bedrijven (AVB).</t>
    </r>
    <r>
      <rPr>
        <sz val="10"/>
        <rFont val="Arial"/>
        <family val="2"/>
      </rPr>
      <t xml:space="preserve"> Deze categorie omvat alle verzekeringen die betrekking hebben op aansprakelijkheid van bedrijven en beroepen ten opzichte van derden anders dan genoemd onder motoraansprakelijkheid of vervoedersaansprakelijkheid.</t>
    </r>
  </si>
  <si>
    <r>
      <rPr>
        <i/>
        <u/>
        <sz val="10"/>
        <rFont val="Arial"/>
        <family val="2"/>
      </rPr>
      <t>Aansprakelijkheid garages.</t>
    </r>
    <r>
      <rPr>
        <i/>
        <sz val="10"/>
        <rFont val="Arial"/>
        <family val="2"/>
      </rPr>
      <t xml:space="preserve"> </t>
    </r>
    <r>
      <rPr>
        <sz val="10"/>
        <rFont val="Arial"/>
        <family val="2"/>
      </rPr>
      <t xml:space="preserve">Deze categorie omvat alle verzekeringen die betrekking hebben op het WAM-risico van de eigen motorvoertuigen van de garagehouder; de tot zijn handelsvoorraad behorende </t>
    </r>
  </si>
  <si>
    <t>motorvoertuigen, alsmede diens aansprakelijkheidsrisico met betrekking tot de voertuigen van derden, die hij onder zich heeft.</t>
  </si>
  <si>
    <r>
      <rPr>
        <i/>
        <u/>
        <sz val="10"/>
        <rFont val="Arial"/>
        <family val="2"/>
      </rPr>
      <t>Beroepsaansprakelijkheid.</t>
    </r>
    <r>
      <rPr>
        <i/>
        <sz val="10"/>
        <rFont val="Arial"/>
        <family val="2"/>
      </rPr>
      <t xml:space="preserve"> </t>
    </r>
  </si>
  <si>
    <t xml:space="preserve">Aansprakelijkheid bestuurders en commissarissen. </t>
  </si>
  <si>
    <t>Deze categorie omvat alle verzekeringen die betrekking hebben op juridische bijstand. Dit komt overeen met het branchenummer 17 uit de Wft</t>
  </si>
  <si>
    <r>
      <rPr>
        <i/>
        <u/>
        <sz val="10"/>
        <rFont val="Arial"/>
        <family val="2"/>
      </rPr>
      <t xml:space="preserve">Gezinsrechtsbijstand. </t>
    </r>
    <r>
      <rPr>
        <sz val="10"/>
        <rFont val="Arial"/>
        <family val="2"/>
      </rPr>
      <t>Deze categorie omvat alle verzekeringen die betrekking hebben op juridische bijstand aan particulieren. Onder gezinsrechtsbijstand wordt verstaan alle gezinsrechtsbijstandvormen,</t>
    </r>
    <r>
      <rPr>
        <i/>
        <sz val="10"/>
        <rFont val="Arial"/>
        <family val="2"/>
      </rPr>
      <t xml:space="preserve"> </t>
    </r>
    <r>
      <rPr>
        <sz val="10"/>
        <rFont val="Arial"/>
        <family val="2"/>
      </rPr>
      <t>inclusief het hierin begrepen eventueel motorrijtuigenrisico. Gezinsverzekeringen voor alleen het verkeersrisico vallen niet onder gezinsrechtsbijstand maar onder product ‘motor en verkeer’.</t>
    </r>
  </si>
  <si>
    <r>
      <rPr>
        <i/>
        <u/>
        <sz val="10"/>
        <rFont val="Arial"/>
        <family val="2"/>
      </rPr>
      <t>Motorrijtuigen en verkeersrechtsbijstand.</t>
    </r>
    <r>
      <rPr>
        <i/>
        <sz val="10"/>
        <rFont val="Arial"/>
        <family val="2"/>
      </rPr>
      <t xml:space="preserve"> </t>
    </r>
    <r>
      <rPr>
        <sz val="10"/>
        <rFont val="Arial"/>
        <family val="2"/>
      </rPr>
      <t>Deze categorie omvat alle verzekeringen die betrekking hebben op juridische bijstand in verband met het gebruik en bezit van motorvoertuigen. Onder het</t>
    </r>
    <r>
      <rPr>
        <i/>
        <sz val="10"/>
        <rFont val="Arial"/>
        <family val="2"/>
      </rPr>
      <t xml:space="preserve"> </t>
    </r>
    <r>
      <rPr>
        <sz val="10"/>
        <rFont val="Arial"/>
        <family val="2"/>
      </rPr>
      <t>product</t>
    </r>
    <r>
      <rPr>
        <i/>
        <sz val="10"/>
        <rFont val="Arial"/>
        <family val="2"/>
      </rPr>
      <t xml:space="preserve"> </t>
    </r>
    <r>
      <rPr>
        <sz val="10"/>
        <rFont val="Arial"/>
        <family val="2"/>
      </rPr>
      <t>motorrijtuigenrechtsbijstand wordt niet alleen de rechtsbijstandverzekeringen van personenauto's verstaan, doch alle rechtsbijstandverzekeringen betreffende motorrijtuigen waaronder die betreffende bestel- en vrachtauto's, taxi's, lease-auto's, trailers, ongekentekende voertuigen, enzovoort, voor zover zij niet vallen onder de gezins- en bedrijfsrechtsbijstandvormen.</t>
    </r>
  </si>
  <si>
    <r>
      <rPr>
        <i/>
        <u/>
        <sz val="10"/>
        <rFont val="Arial"/>
        <family val="2"/>
      </rPr>
      <t>Bedrijfsrechtsbijstand.</t>
    </r>
    <r>
      <rPr>
        <i/>
        <sz val="10"/>
        <rFont val="Arial"/>
        <family val="2"/>
      </rPr>
      <t xml:space="preserve"> </t>
    </r>
    <r>
      <rPr>
        <sz val="10"/>
        <rFont val="Arial"/>
        <family val="2"/>
      </rPr>
      <t>Onder bedrijfsrechtsbijstand wordt verstaan de rechtsbijstandverzekeringen van bedrijven en instellingen die (al dan niet via raamcontracten) zelfstandig zijn gesloten.</t>
    </r>
  </si>
  <si>
    <r>
      <rPr>
        <i/>
        <u/>
        <sz val="10"/>
        <rFont val="Arial"/>
        <family val="2"/>
      </rPr>
      <t>Overige rechtsbijstand.</t>
    </r>
    <r>
      <rPr>
        <i/>
        <sz val="10"/>
        <rFont val="Arial"/>
        <family val="2"/>
      </rPr>
      <t xml:space="preserve"> </t>
    </r>
    <r>
      <rPr>
        <sz val="10"/>
        <rFont val="Arial"/>
        <family val="2"/>
      </rPr>
      <t>Deze categorie omvat alle verzekeringen die betrekking hebben op juridische bijstand, o.m. aan bedrijven en instellingen anders dan genoemd onder motorrijtuigen of bedrijfsrechtsbijstand. Onder overige rechtsbijstandvormen wordt verstaan alle andere rechtsbijstandvormen waaronder collectiviteiten (niet zijnde raamcontracten met individuele polissen), verhaalsdekkingen op Ziektewetverzekeringen, reisverzekeringen of AVP-verzekeringen en andere deeldekkingen of deelproducten.</t>
    </r>
  </si>
  <si>
    <t xml:space="preserve">Hiermede worden alle verzekeringsproducten bedoeld die de kosten dekken ten gevolge van het in problemen geraken van personen op reis. Het omvat dus ook de ongevallendekking bij reisverzekeringen! </t>
  </si>
  <si>
    <r>
      <t xml:space="preserve">Productgroep Reis kent de volgende detaillering naar producten: </t>
    </r>
    <r>
      <rPr>
        <i/>
        <sz val="10"/>
        <rFont val="Arial"/>
        <family val="2"/>
      </rPr>
      <t>doorlopende reisverzekeringen</t>
    </r>
    <r>
      <rPr>
        <sz val="10"/>
        <rFont val="Arial"/>
        <family val="2"/>
      </rPr>
      <t xml:space="preserve"> (excl. annuleringsverzekeringen), </t>
    </r>
    <r>
      <rPr>
        <i/>
        <sz val="10"/>
        <rFont val="Arial"/>
        <family val="2"/>
      </rPr>
      <t>aflopende reisverzekeringen</t>
    </r>
    <r>
      <rPr>
        <sz val="10"/>
        <rFont val="Arial"/>
        <family val="2"/>
      </rPr>
      <t xml:space="preserve"> (excl. annuleringsverzekeringen) en </t>
    </r>
    <r>
      <rPr>
        <i/>
        <sz val="10"/>
        <rFont val="Arial"/>
        <family val="2"/>
      </rPr>
      <t>overige reis</t>
    </r>
    <r>
      <rPr>
        <sz val="10"/>
        <rFont val="Arial"/>
        <family val="2"/>
      </rPr>
      <t xml:space="preserve"> (annulering- en hulpverzekeringen). Mocht u de uitsplitsing niet kunnen maken dan kan de informatie ingevuld worden bij totaal Reis. Dit komt overeen met het branche nummer 18 uit de Wft en een deel uit branche nummer 1 uit de Wft (over ongevallen reis).</t>
    </r>
  </si>
  <si>
    <t>Vanaf editie 2011 worden van product Hulp- en annuleringsverzekeringen ook cijfers van de twee onderliggende productdetails annuleringsverzekeringen (onderdeel uit de DNB branche 16, d.i. diverse geldelijke verliezen) en hulpverzekeringen (DNB branche 18) uitgevraagd.</t>
  </si>
  <si>
    <t>Mocht u deze detaillering niet kunnen maken dan verzoeken wij u om de gecombineerde cijfers bij het product "annulerings- en hulpverzekeringen" in te vullen.</t>
  </si>
  <si>
    <t>Krediet en Borgtocht</t>
  </si>
  <si>
    <t>Hiermede worden alle verzekeringsproducten bedoeld die betrekking hebben op de risico’s van insolventie, kredietverlening en borgstelling. Dit komt overeen met de branchenummers 14 en 15 uit de Wft.</t>
  </si>
  <si>
    <r>
      <t xml:space="preserve">Vanaf editie 2011 extra detaillering naar producten: </t>
    </r>
    <r>
      <rPr>
        <i/>
        <u/>
        <sz val="10"/>
        <rFont val="Arial"/>
        <family val="2"/>
      </rPr>
      <t>Krediet</t>
    </r>
    <r>
      <rPr>
        <sz val="10"/>
        <rFont val="Arial"/>
        <family val="2"/>
      </rPr>
      <t xml:space="preserve"> (dit komt overeen met de branche 14 uit de Wft) en </t>
    </r>
    <r>
      <rPr>
        <i/>
        <u/>
        <sz val="10"/>
        <rFont val="Arial"/>
        <family val="2"/>
      </rPr>
      <t>Borgtocht</t>
    </r>
    <r>
      <rPr>
        <sz val="10"/>
        <rFont val="Arial"/>
        <family val="2"/>
      </rPr>
      <t xml:space="preserve"> (dit komt overeen met de branche 15 uit de Wft)</t>
    </r>
  </si>
  <si>
    <t>4.6</t>
  </si>
  <si>
    <t xml:space="preserve">De ongevallendekking bij reisverzekeringen behoort niet tot de branche Inkomen en dient opgenomen te worden bij de productgroep Reis in tabblad OVZ. </t>
  </si>
  <si>
    <t xml:space="preserve">Bij een aantal producten wordt de individuele portefeuille geheel los van de collectieve gevraagd. AOV-individueel is gesplitst in de rubrieken Zelfstandigen en Kredietbescherming. Ook voor andere producten wordt er een onderverdeling gemaakt. Voor al deze producten is er ook een productgroeptotaal. Maatschappijen die geen onderverdeling van de betreffende producten kunnen aangeven kunnen met de invulling van het totaal volstaan. </t>
  </si>
  <si>
    <t>Sinds 2006 is de WIA ingevoerd. In de WIA wordt geen onderscheid meer gemaakt tussen collectieve en individuele contracten, maar er worden wel drie soorten WIA producten onderscheiden: eigen risicodragende, aanvullende en excedenten-verzekeringen.</t>
  </si>
  <si>
    <t>Toelichting</t>
  </si>
  <si>
    <t>versie 1.0</t>
  </si>
  <si>
    <r>
      <t xml:space="preserve">De variabelen staan in de kolommen, globaal in de volgorde premie, schade, kosten. Variabelen in een </t>
    </r>
    <r>
      <rPr>
        <u/>
        <sz val="10"/>
        <rFont val="Arial"/>
        <family val="2"/>
      </rPr>
      <t>lichtgrijs vlak worden berekend</t>
    </r>
    <r>
      <rPr>
        <sz val="10"/>
        <rFont val="Arial"/>
        <family val="2"/>
      </rPr>
      <t>, maar de formules in deze cellen kunnen overschreven worden.</t>
    </r>
  </si>
  <si>
    <t>Als er van fusies of samenvoegingen van bedrijven sprake is, gelieve u daarvan op het tabblad 'Algemeen' onder Toelichting' melding te maken.</t>
  </si>
  <si>
    <t>AFM Uitvraag Financiële Jaarcijfers Verzekeraars</t>
  </si>
  <si>
    <t>Aanleveren als XML-bestand</t>
  </si>
  <si>
    <r>
      <t xml:space="preserve">Vergunningnummer
</t>
    </r>
    <r>
      <rPr>
        <i/>
        <sz val="11"/>
        <color theme="1"/>
        <rFont val="Calibri"/>
        <family val="2"/>
        <scheme val="minor"/>
      </rPr>
      <t>Vul hier het 8-cijferig vergunningnummer in</t>
    </r>
  </si>
  <si>
    <r>
      <t xml:space="preserve">Begindatum rapportageperiode
</t>
    </r>
    <r>
      <rPr>
        <i/>
        <sz val="11"/>
        <color theme="1"/>
        <rFont val="Calibri"/>
        <family val="2"/>
        <scheme val="minor"/>
      </rPr>
      <t>Vul hier de eerste kalenderdag van de rapportageperiode in (jjjj-mm-dd)</t>
    </r>
  </si>
  <si>
    <r>
      <t xml:space="preserve">Einddatum rapportageperiode
</t>
    </r>
    <r>
      <rPr>
        <i/>
        <sz val="11"/>
        <color theme="1"/>
        <rFont val="Calibri"/>
        <family val="2"/>
        <scheme val="minor"/>
      </rPr>
      <t>Vul hier de laatste kalenderdag van de rapportageperiode in (jjjj-mm-dd)</t>
    </r>
  </si>
  <si>
    <t>kredietbescherming</t>
  </si>
  <si>
    <t>eigenrisico dragend WGA</t>
  </si>
  <si>
    <t>Branche Motorrijtuigen - N.B.: bedragen in duizendtallen invullen</t>
  </si>
  <si>
    <t>Branche Inkomen - N.B.: bedragen in duizendtallen invullen</t>
  </si>
  <si>
    <t>Branche Overige verzekeringen - N.B.: bedragen in duizendtallen invullen</t>
  </si>
  <si>
    <t>Branche Transport - N.B.: bedragen in duizendtallen invullen</t>
  </si>
  <si>
    <t>Branche Brand - N.B.: bedragen in duizendtallen invullen</t>
  </si>
  <si>
    <r>
      <t>-</t>
    </r>
    <r>
      <rPr>
        <sz val="10"/>
        <color rgb="FF9B71CD"/>
        <rFont val="Arial"/>
        <family val="2"/>
      </rPr>
      <t>2</t>
    </r>
  </si>
  <si>
    <r>
      <t>+</t>
    </r>
    <r>
      <rPr>
        <sz val="10"/>
        <color rgb="FF9B71CD"/>
        <rFont val="Arial"/>
        <family val="2"/>
      </rPr>
      <t>2</t>
    </r>
  </si>
  <si>
    <r>
      <t>=</t>
    </r>
    <r>
      <rPr>
        <sz val="10"/>
        <color rgb="FF9B71CD"/>
        <rFont val="Arial"/>
        <family val="2"/>
      </rPr>
      <t>2</t>
    </r>
  </si>
  <si>
    <r>
      <t>+</t>
    </r>
    <r>
      <rPr>
        <sz val="10"/>
        <color rgb="FF9B71CD"/>
        <rFont val="Arial"/>
        <family val="2"/>
      </rPr>
      <t>3</t>
    </r>
  </si>
  <si>
    <r>
      <t>=</t>
    </r>
    <r>
      <rPr>
        <sz val="10"/>
        <color rgb="FF9B71CD"/>
        <rFont val="Arial"/>
        <family val="2"/>
      </rPr>
      <t>3</t>
    </r>
  </si>
  <si>
    <r>
      <t>+</t>
    </r>
    <r>
      <rPr>
        <sz val="11"/>
        <color rgb="FF9B71CD"/>
        <rFont val="Calibri"/>
        <family val="2"/>
        <scheme val="minor"/>
      </rPr>
      <t>4</t>
    </r>
  </si>
  <si>
    <r>
      <t>-</t>
    </r>
    <r>
      <rPr>
        <sz val="11"/>
        <color rgb="FF9B71CD"/>
        <rFont val="Calibri"/>
        <family val="2"/>
        <scheme val="minor"/>
      </rPr>
      <t>3</t>
    </r>
  </si>
  <si>
    <t>schadevoor-ziening primo bruto</t>
  </si>
  <si>
    <t>Pleziervaartuigen</t>
  </si>
  <si>
    <t>schadevoor-ziening ultimo bruto</t>
  </si>
  <si>
    <t>Algemene informatie</t>
  </si>
  <si>
    <r>
      <t xml:space="preserve">De uitvraag dient als </t>
    </r>
    <r>
      <rPr>
        <b/>
        <i/>
        <sz val="10"/>
        <rFont val="Arial"/>
        <family val="2"/>
      </rPr>
      <t>XML-bestand</t>
    </r>
    <r>
      <rPr>
        <sz val="10"/>
        <rFont val="Arial"/>
        <family val="2"/>
      </rPr>
      <t xml:space="preserve"> aan de AFM te worden aangeleverd. Nadat alle tabbladen zijn ingevuld moet het bestand worden opgeslagen in het bestandstype </t>
    </r>
    <r>
      <rPr>
        <b/>
        <i/>
        <sz val="10"/>
        <rFont val="Arial"/>
        <family val="2"/>
      </rPr>
      <t>'XML Data'</t>
    </r>
    <r>
      <rPr>
        <sz val="10"/>
        <rFont val="Arial"/>
        <family val="2"/>
      </rPr>
      <t xml:space="preserve"> (Bestand &gt; Opslaan als &gt; 'XML Data *.xml'). 
Dit bestand kunt u aanleveren op het </t>
    </r>
    <r>
      <rPr>
        <b/>
        <i/>
        <sz val="10"/>
        <rFont val="Arial"/>
        <family val="2"/>
      </rPr>
      <t>AFM Portaal</t>
    </r>
    <r>
      <rPr>
        <i/>
        <sz val="10"/>
        <rFont val="Arial"/>
        <family val="2"/>
      </rPr>
      <t xml:space="preserve"> (https://portaal.afm.nl/)</t>
    </r>
  </si>
  <si>
    <t>De producten 'motorrijtuigenrechtsbijstand' en 'garageverzekeringen' dienen niet bij Motor opgenomen te worden, maar bij Overig (zie 5.7). Het product 'ongevallen inzittenden' en de SVI worden opgenomen bij  Inkomen.</t>
  </si>
  <si>
    <t>Binnen Inkomen komen alle verzekeringsproducten behorende tot de medische varia exclusief de branche Ziektekosten, oftewel Inkomens(dervings)verzekeringen. Dit zijn met name AOV-, ongevallen-, ziektewet- en WIA gerelateerde verzekeringen. De ongevallenverzekering is ingedeeld in persoonlijke ongevallenverzekeringen, ongevallen inzittenden verzekeringen (tevens schadeverzekeringen inzittenden (SVI)) en een restgroep.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</si>
</sst>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7" x14ac:knownFonts="1">
    <font>
      <sz val="11"/>
      <color theme="1"/>
      <name val="Calibri"/>
      <family val="2"/>
      <scheme val="minor"/>
    </font>
    <font>
      <sz val="11"/>
      <color theme="0"/>
      <name val="Calibri"/>
      <family val="2"/>
      <scheme val="minor"/>
    </font>
    <font>
      <sz val="10"/>
      <name val="Arial"/>
      <family val="2"/>
    </font>
    <font>
      <sz val="8"/>
      <name val="Calibri"/>
      <family val="2"/>
      <scheme val="minor"/>
    </font>
    <font>
      <sz val="9"/>
      <color indexed="81"/>
      <name val="Tahoma"/>
      <family val="2"/>
    </font>
    <font>
      <b/>
      <sz val="9"/>
      <color indexed="81"/>
      <name val="Tahoma"/>
      <family val="2"/>
    </font>
    <font>
      <sz val="10"/>
      <color theme="0"/>
      <name val="Arial"/>
      <family val="2"/>
    </font>
    <font>
      <b/>
      <sz val="10"/>
      <color theme="0"/>
      <name val="Arial"/>
      <family val="2"/>
    </font>
    <font>
      <b/>
      <sz val="11"/>
      <color theme="1"/>
      <name val="Calibri"/>
      <family val="2"/>
      <scheme val="minor"/>
    </font>
    <font>
      <b/>
      <sz val="10"/>
      <name val="Arial"/>
      <family val="2"/>
    </font>
    <font>
      <i/>
      <sz val="10"/>
      <name val="Arial"/>
      <family val="2"/>
    </font>
    <font>
      <b/>
      <i/>
      <sz val="10"/>
      <name val="Arial"/>
      <family val="2"/>
    </font>
    <font>
      <u/>
      <sz val="10"/>
      <name val="Arial"/>
      <family val="2"/>
    </font>
    <font>
      <b/>
      <sz val="14"/>
      <name val="Arial"/>
      <family val="2"/>
    </font>
    <font>
      <b/>
      <sz val="10"/>
      <color indexed="10"/>
      <name val="Arial"/>
      <family val="2"/>
    </font>
    <font>
      <i/>
      <sz val="10"/>
      <color theme="1"/>
      <name val="Arial"/>
      <family val="2"/>
    </font>
    <font>
      <sz val="10"/>
      <color theme="1"/>
      <name val="Arial"/>
      <family val="2"/>
    </font>
    <font>
      <i/>
      <sz val="11"/>
      <name val="Arial"/>
      <family val="2"/>
    </font>
    <font>
      <i/>
      <u/>
      <sz val="10"/>
      <name val="Arial"/>
      <family val="2"/>
    </font>
    <font>
      <b/>
      <sz val="10"/>
      <color rgb="FFFF0000"/>
      <name val="Arial"/>
      <family val="2"/>
    </font>
    <font>
      <i/>
      <sz val="12"/>
      <name val="Arial"/>
      <family val="2"/>
    </font>
    <font>
      <i/>
      <sz val="11"/>
      <color theme="1"/>
      <name val="Calibri"/>
      <family val="2"/>
      <scheme val="minor"/>
    </font>
    <font>
      <sz val="10"/>
      <color rgb="FF9B71CD"/>
      <name val="Arial"/>
      <family val="2"/>
    </font>
    <font>
      <sz val="11"/>
      <color rgb="FF9B71CD"/>
      <name val="Calibri"/>
      <family val="2"/>
      <scheme val="minor"/>
    </font>
    <font>
      <sz val="12"/>
      <color theme="1"/>
      <name val="Calibri"/>
      <family val="2"/>
      <scheme val="minor"/>
    </font>
    <font>
      <b/>
      <sz val="24"/>
      <name val="Arial"/>
      <family val="2"/>
    </font>
    <font>
      <b/>
      <sz val="22"/>
      <color theme="0"/>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rgb="FFFFFF00"/>
        <bgColor indexed="64"/>
      </patternFill>
    </fill>
    <fill>
      <patternFill patternType="solid">
        <fgColor rgb="FF9B71CD"/>
        <bgColor indexed="64"/>
      </patternFill>
    </fill>
    <fill>
      <patternFill patternType="solid">
        <fgColor rgb="FFD9CAEC"/>
        <bgColor indexed="64"/>
      </patternFill>
    </fill>
  </fills>
  <borders count="20">
    <border>
      <left/>
      <right/>
      <top/>
      <bottom/>
      <diagonal/>
    </border>
    <border>
      <left/>
      <right/>
      <top/>
      <bottom style="medium">
        <color indexed="64"/>
      </bottom>
      <diagonal/>
    </border>
    <border>
      <left/>
      <right style="medium">
        <color auto="1"/>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9"/>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2">
    <xf numFmtId="0" fontId="0" fillId="0" borderId="0" xfId="0"/>
    <xf numFmtId="0" fontId="0" fillId="0" borderId="0" xfId="0" applyBorder="1"/>
    <xf numFmtId="0" fontId="0" fillId="0" borderId="1" xfId="0" applyBorder="1"/>
    <xf numFmtId="0" fontId="1" fillId="0" borderId="0" xfId="0" applyFont="1" applyAlignment="1">
      <alignment horizontal="left" vertical="center" wrapText="1"/>
    </xf>
    <xf numFmtId="0" fontId="0" fillId="0" borderId="0" xfId="0" applyAlignment="1"/>
    <xf numFmtId="49" fontId="0" fillId="0" borderId="6" xfId="0" applyNumberFormat="1" applyBorder="1"/>
    <xf numFmtId="0" fontId="0" fillId="0" borderId="0" xfId="0" applyAlignment="1">
      <alignment vertical="center"/>
    </xf>
    <xf numFmtId="0" fontId="0" fillId="2" borderId="0" xfId="0" applyFill="1" applyBorder="1"/>
    <xf numFmtId="0" fontId="0" fillId="2" borderId="1" xfId="0" applyFill="1" applyBorder="1"/>
    <xf numFmtId="0" fontId="0" fillId="2" borderId="4" xfId="0" applyFill="1" applyBorder="1"/>
    <xf numFmtId="0" fontId="0" fillId="0" borderId="0" xfId="0" applyAlignment="1">
      <alignment wrapText="1"/>
    </xf>
    <xf numFmtId="0" fontId="0" fillId="0" borderId="0" xfId="0" applyAlignment="1">
      <alignment horizontal="left" vertical="center" wrapText="1"/>
    </xf>
    <xf numFmtId="0" fontId="9" fillId="3" borderId="0" xfId="0" applyFont="1" applyFill="1" applyAlignment="1">
      <alignment horizontal="left" vertical="top" wrapText="1"/>
    </xf>
    <xf numFmtId="0" fontId="0" fillId="3" borderId="0" xfId="0" applyFill="1" applyAlignment="1">
      <alignment horizontal="left" vertical="top"/>
    </xf>
    <xf numFmtId="17" fontId="10" fillId="3" borderId="0" xfId="0" applyNumberFormat="1" applyFont="1" applyFill="1" applyAlignment="1">
      <alignment horizontal="left" vertical="top" wrapText="1"/>
    </xf>
    <xf numFmtId="0" fontId="0" fillId="3" borderId="0" xfId="0" applyFill="1" applyAlignment="1">
      <alignment horizontal="right" vertical="top"/>
    </xf>
    <xf numFmtId="0" fontId="2" fillId="3" borderId="0" xfId="0" applyFont="1" applyFill="1" applyAlignment="1">
      <alignment horizontal="left" vertical="top" wrapText="1"/>
    </xf>
    <xf numFmtId="0" fontId="0" fillId="3" borderId="0" xfId="0" applyFill="1"/>
    <xf numFmtId="0" fontId="2" fillId="3" borderId="0" xfId="0" applyFont="1" applyFill="1"/>
    <xf numFmtId="0" fontId="2" fillId="3" borderId="0" xfId="0" applyFont="1" applyFill="1" applyAlignment="1">
      <alignment horizontal="right" vertical="top"/>
    </xf>
    <xf numFmtId="17" fontId="2" fillId="3" borderId="0" xfId="0" applyNumberFormat="1" applyFont="1" applyFill="1" applyAlignment="1">
      <alignment horizontal="left" vertical="top" wrapText="1"/>
    </xf>
    <xf numFmtId="0" fontId="10" fillId="3" borderId="0" xfId="0" applyFont="1" applyFill="1" applyAlignment="1">
      <alignment horizontal="left"/>
    </xf>
    <xf numFmtId="0" fontId="10" fillId="3" borderId="0" xfId="0" applyFont="1" applyFill="1" applyAlignment="1">
      <alignment horizontal="left" vertical="top"/>
    </xf>
    <xf numFmtId="0" fontId="13" fillId="3" borderId="0" xfId="0" applyFont="1" applyFill="1" applyAlignment="1">
      <alignment horizontal="left" vertical="top" wrapText="1"/>
    </xf>
    <xf numFmtId="0" fontId="11" fillId="3" borderId="0" xfId="0" applyFont="1" applyFill="1" applyAlignment="1">
      <alignment horizontal="left" vertical="top" wrapText="1"/>
    </xf>
    <xf numFmtId="0" fontId="14" fillId="3" borderId="0" xfId="0" applyFont="1" applyFill="1" applyAlignment="1">
      <alignment horizontal="left" vertical="top" wrapText="1"/>
    </xf>
    <xf numFmtId="0" fontId="0" fillId="3" borderId="0" xfId="0" applyFill="1" applyAlignment="1">
      <alignment horizontal="right"/>
    </xf>
    <xf numFmtId="0" fontId="9" fillId="3" borderId="0" xfId="0" applyFont="1" applyFill="1" applyAlignment="1">
      <alignment horizontal="left" wrapText="1"/>
    </xf>
    <xf numFmtId="0" fontId="2" fillId="3" borderId="0" xfId="0" quotePrefix="1" applyFont="1" applyFill="1" applyAlignment="1">
      <alignment horizontal="left" vertical="top" wrapText="1"/>
    </xf>
    <xf numFmtId="0" fontId="2" fillId="3" borderId="0" xfId="0" applyFont="1" applyFill="1" applyAlignment="1">
      <alignment horizontal="left" wrapText="1"/>
    </xf>
    <xf numFmtId="0" fontId="10" fillId="3" borderId="0" xfId="0" applyFont="1" applyFill="1" applyAlignment="1">
      <alignment horizontal="left" wrapText="1"/>
    </xf>
    <xf numFmtId="0" fontId="10" fillId="3" borderId="0" xfId="0" applyFont="1" applyFill="1" applyAlignment="1">
      <alignment horizontal="left" vertical="top" wrapText="1"/>
    </xf>
    <xf numFmtId="0" fontId="10" fillId="3" borderId="0" xfId="0" quotePrefix="1" applyFont="1" applyFill="1" applyAlignment="1">
      <alignment horizontal="left" wrapText="1"/>
    </xf>
    <xf numFmtId="0" fontId="16" fillId="3" borderId="0" xfId="0" quotePrefix="1" applyFont="1" applyFill="1" applyAlignment="1">
      <alignment horizontal="left" vertical="top" wrapText="1"/>
    </xf>
    <xf numFmtId="0" fontId="2" fillId="3" borderId="0" xfId="0" quotePrefix="1" applyFont="1" applyFill="1" applyAlignment="1">
      <alignment horizontal="left" wrapText="1"/>
    </xf>
    <xf numFmtId="0" fontId="15" fillId="0" borderId="0" xfId="0" quotePrefix="1" applyFont="1" applyAlignment="1">
      <alignment wrapText="1"/>
    </xf>
    <xf numFmtId="0" fontId="17" fillId="3" borderId="0" xfId="0" applyFont="1" applyFill="1" applyAlignment="1">
      <alignment horizontal="left" wrapText="1"/>
    </xf>
    <xf numFmtId="0" fontId="18" fillId="3" borderId="0" xfId="0" applyFont="1" applyFill="1" applyAlignment="1">
      <alignment horizontal="left" wrapText="1"/>
    </xf>
    <xf numFmtId="0" fontId="19" fillId="3" borderId="0" xfId="0" applyFont="1" applyFill="1" applyAlignment="1">
      <alignment horizontal="left" vertical="top" wrapText="1"/>
    </xf>
    <xf numFmtId="49" fontId="0" fillId="0" borderId="0" xfId="0" applyNumberFormat="1" applyAlignment="1">
      <alignment vertical="top"/>
    </xf>
    <xf numFmtId="17" fontId="9" fillId="3" borderId="0" xfId="0" applyNumberFormat="1" applyFont="1" applyFill="1" applyAlignment="1">
      <alignment horizontal="left" vertical="top" wrapText="1"/>
    </xf>
    <xf numFmtId="0" fontId="8" fillId="0" borderId="17" xfId="0" applyFont="1" applyBorder="1" applyAlignment="1">
      <alignment wrapText="1"/>
    </xf>
    <xf numFmtId="1" fontId="0" fillId="0" borderId="6" xfId="0" applyNumberFormat="1" applyBorder="1" applyAlignment="1" applyProtection="1">
      <protection locked="0"/>
    </xf>
    <xf numFmtId="1" fontId="0" fillId="2" borderId="6" xfId="0" applyNumberFormat="1" applyFill="1" applyBorder="1" applyAlignment="1" applyProtection="1">
      <protection locked="0"/>
    </xf>
    <xf numFmtId="1" fontId="0" fillId="2" borderId="8" xfId="0" applyNumberFormat="1" applyFill="1" applyBorder="1" applyAlignment="1" applyProtection="1">
      <protection locked="0"/>
    </xf>
    <xf numFmtId="1" fontId="0" fillId="0" borderId="0" xfId="0" applyNumberFormat="1" applyBorder="1" applyAlignment="1" applyProtection="1">
      <protection locked="0"/>
    </xf>
    <xf numFmtId="1" fontId="0" fillId="2" borderId="0" xfId="0" applyNumberFormat="1" applyFill="1" applyBorder="1" applyAlignment="1" applyProtection="1">
      <protection locked="0"/>
    </xf>
    <xf numFmtId="1" fontId="0" fillId="2" borderId="1" xfId="0" applyNumberFormat="1" applyFill="1" applyBorder="1" applyAlignment="1" applyProtection="1">
      <protection locked="0"/>
    </xf>
    <xf numFmtId="1" fontId="0" fillId="2" borderId="2" xfId="0" applyNumberFormat="1" applyFill="1" applyBorder="1" applyAlignment="1" applyProtection="1">
      <protection locked="0"/>
    </xf>
    <xf numFmtId="1" fontId="0" fillId="2" borderId="7" xfId="0" applyNumberFormat="1" applyFill="1" applyBorder="1" applyAlignment="1" applyProtection="1">
      <protection locked="0"/>
    </xf>
    <xf numFmtId="1" fontId="0" fillId="2" borderId="9" xfId="0" applyNumberFormat="1" applyFill="1" applyBorder="1" applyAlignment="1" applyProtection="1">
      <protection locked="0"/>
    </xf>
    <xf numFmtId="1" fontId="0" fillId="0" borderId="1" xfId="0" applyNumberFormat="1" applyBorder="1"/>
    <xf numFmtId="49" fontId="0" fillId="2" borderId="6" xfId="0" applyNumberFormat="1" applyFill="1" applyBorder="1"/>
    <xf numFmtId="49" fontId="0" fillId="2" borderId="8" xfId="0" applyNumberFormat="1" applyFill="1" applyBorder="1"/>
    <xf numFmtId="0" fontId="1" fillId="5" borderId="12" xfId="0" applyFont="1" applyFill="1" applyBorder="1" applyAlignment="1">
      <alignment horizontal="left" vertical="center" wrapText="1"/>
    </xf>
    <xf numFmtId="0" fontId="1" fillId="5" borderId="13" xfId="0" applyFont="1" applyFill="1" applyBorder="1" applyAlignment="1">
      <alignment horizontal="left" vertical="center" wrapText="1"/>
    </xf>
    <xf numFmtId="0" fontId="1" fillId="5" borderId="14" xfId="0" applyFont="1" applyFill="1" applyBorder="1" applyAlignment="1">
      <alignment horizontal="left" vertical="center" wrapText="1"/>
    </xf>
    <xf numFmtId="3" fontId="6" fillId="5" borderId="12" xfId="0" applyNumberFormat="1" applyFont="1" applyFill="1" applyBorder="1" applyAlignment="1">
      <alignment vertical="center" wrapText="1"/>
    </xf>
    <xf numFmtId="0" fontId="6" fillId="5" borderId="13" xfId="0" quotePrefix="1" applyFont="1" applyFill="1" applyBorder="1" applyAlignment="1">
      <alignment vertical="center" wrapText="1"/>
    </xf>
    <xf numFmtId="0" fontId="7" fillId="5" borderId="14" xfId="0" quotePrefix="1" applyFont="1" applyFill="1" applyBorder="1" applyAlignment="1">
      <alignment vertical="center" wrapText="1"/>
    </xf>
    <xf numFmtId="0" fontId="6" fillId="5" borderId="12" xfId="0" applyFont="1" applyFill="1" applyBorder="1" applyAlignment="1">
      <alignment vertical="center" wrapText="1"/>
    </xf>
    <xf numFmtId="0" fontId="6" fillId="5" borderId="13" xfId="0" applyFont="1" applyFill="1" applyBorder="1" applyAlignment="1">
      <alignment vertical="center" wrapText="1"/>
    </xf>
    <xf numFmtId="0" fontId="7" fillId="5" borderId="14" xfId="0" applyFont="1" applyFill="1" applyBorder="1" applyAlignment="1">
      <alignment vertical="center" wrapText="1"/>
    </xf>
    <xf numFmtId="0" fontId="7" fillId="5" borderId="11" xfId="0" applyFont="1" applyFill="1" applyBorder="1" applyAlignment="1">
      <alignment vertical="center" wrapText="1"/>
    </xf>
    <xf numFmtId="0" fontId="0" fillId="5" borderId="3" xfId="0" applyFill="1" applyBorder="1" applyAlignment="1">
      <alignment vertical="center"/>
    </xf>
    <xf numFmtId="0" fontId="0" fillId="5" borderId="4" xfId="0" applyFill="1" applyBorder="1" applyAlignment="1">
      <alignment vertical="center" wrapText="1"/>
    </xf>
    <xf numFmtId="0" fontId="0" fillId="5" borderId="4" xfId="0" applyFill="1" applyBorder="1" applyAlignment="1">
      <alignment vertical="center"/>
    </xf>
    <xf numFmtId="0" fontId="0" fillId="5" borderId="5" xfId="0" applyFill="1" applyBorder="1" applyAlignment="1">
      <alignment vertical="center" wrapText="1"/>
    </xf>
    <xf numFmtId="3" fontId="6" fillId="5" borderId="3" xfId="0" applyNumberFormat="1" applyFont="1" applyFill="1" applyBorder="1" applyAlignment="1">
      <alignment vertical="center" wrapText="1"/>
    </xf>
    <xf numFmtId="3" fontId="6" fillId="5" borderId="4" xfId="0" quotePrefix="1" applyNumberFormat="1" applyFont="1" applyFill="1" applyBorder="1" applyAlignment="1">
      <alignment vertical="center" wrapText="1"/>
    </xf>
    <xf numFmtId="0" fontId="6" fillId="5" borderId="4" xfId="0" quotePrefix="1" applyFont="1" applyFill="1" applyBorder="1" applyAlignment="1">
      <alignment vertical="center" wrapText="1"/>
    </xf>
    <xf numFmtId="0" fontId="7" fillId="5" borderId="5" xfId="0" quotePrefix="1" applyFont="1" applyFill="1" applyBorder="1" applyAlignment="1">
      <alignment vertical="center" wrapText="1"/>
    </xf>
    <xf numFmtId="0" fontId="6" fillId="5" borderId="3" xfId="0" applyFont="1" applyFill="1" applyBorder="1" applyAlignment="1">
      <alignment vertical="center" wrapText="1"/>
    </xf>
    <xf numFmtId="0" fontId="6" fillId="5" borderId="4" xfId="0" applyFont="1" applyFill="1" applyBorder="1" applyAlignment="1">
      <alignment vertical="center" wrapText="1"/>
    </xf>
    <xf numFmtId="0" fontId="7" fillId="5" borderId="5" xfId="0" applyFont="1" applyFill="1" applyBorder="1" applyAlignment="1">
      <alignment vertical="center" wrapText="1"/>
    </xf>
    <xf numFmtId="0" fontId="0" fillId="5" borderId="12" xfId="0" applyFill="1" applyBorder="1" applyAlignment="1">
      <alignment vertical="center"/>
    </xf>
    <xf numFmtId="0" fontId="0" fillId="5" borderId="13" xfId="0" applyFill="1" applyBorder="1" applyAlignment="1">
      <alignment vertical="center"/>
    </xf>
    <xf numFmtId="0" fontId="0" fillId="5" borderId="13" xfId="0" applyFill="1" applyBorder="1" applyAlignment="1">
      <alignment vertical="center" wrapText="1"/>
    </xf>
    <xf numFmtId="0" fontId="0" fillId="5" borderId="12" xfId="0" applyFill="1" applyBorder="1" applyAlignment="1">
      <alignment horizontal="left" vertical="center" wrapText="1"/>
    </xf>
    <xf numFmtId="0" fontId="0" fillId="5" borderId="13" xfId="0" applyFill="1" applyBorder="1" applyAlignment="1">
      <alignment horizontal="left" vertical="center" wrapText="1"/>
    </xf>
    <xf numFmtId="0" fontId="0" fillId="5" borderId="14" xfId="0" applyFill="1" applyBorder="1" applyAlignment="1">
      <alignment horizontal="left" vertical="center" wrapText="1"/>
    </xf>
    <xf numFmtId="0" fontId="7" fillId="5" borderId="5" xfId="0" quotePrefix="1" applyFont="1" applyFill="1" applyBorder="1" applyAlignment="1">
      <alignment horizontal="left" vertical="center" wrapText="1"/>
    </xf>
    <xf numFmtId="0" fontId="7" fillId="5" borderId="5" xfId="0" applyFont="1" applyFill="1" applyBorder="1" applyAlignment="1">
      <alignment horizontal="left" vertical="center" wrapText="1"/>
    </xf>
    <xf numFmtId="0" fontId="7" fillId="5" borderId="11" xfId="0" applyFont="1" applyFill="1" applyBorder="1" applyAlignment="1">
      <alignment horizontal="left" vertical="center" wrapText="1"/>
    </xf>
    <xf numFmtId="49" fontId="0" fillId="6" borderId="6" xfId="0" applyNumberFormat="1" applyFill="1" applyBorder="1"/>
    <xf numFmtId="1" fontId="0" fillId="6" borderId="6" xfId="0" applyNumberFormat="1" applyFill="1" applyBorder="1" applyAlignment="1" applyProtection="1">
      <protection locked="0"/>
    </xf>
    <xf numFmtId="1" fontId="0" fillId="6" borderId="0" xfId="0" applyNumberFormat="1" applyFill="1" applyBorder="1" applyAlignment="1" applyProtection="1">
      <protection locked="0"/>
    </xf>
    <xf numFmtId="0" fontId="0" fillId="6" borderId="0" xfId="0" applyFill="1" applyBorder="1"/>
    <xf numFmtId="49" fontId="0" fillId="6" borderId="0" xfId="0" applyNumberFormat="1" applyFill="1" applyBorder="1"/>
    <xf numFmtId="0" fontId="0" fillId="6" borderId="4" xfId="0" applyFill="1" applyBorder="1"/>
    <xf numFmtId="0" fontId="0" fillId="6" borderId="1" xfId="0" applyFill="1" applyBorder="1"/>
    <xf numFmtId="1" fontId="0" fillId="6" borderId="1" xfId="0" applyNumberFormat="1" applyFill="1" applyBorder="1"/>
    <xf numFmtId="0" fontId="8" fillId="6" borderId="17" xfId="0" applyFont="1" applyFill="1" applyBorder="1" applyAlignment="1">
      <alignment wrapText="1"/>
    </xf>
    <xf numFmtId="0" fontId="8" fillId="6" borderId="17" xfId="0" applyFont="1" applyFill="1" applyBorder="1" applyAlignment="1">
      <alignment vertical="top"/>
    </xf>
    <xf numFmtId="17" fontId="20" fillId="5" borderId="0" xfId="0" applyNumberFormat="1" applyFont="1" applyFill="1" applyAlignment="1">
      <alignment horizontal="left" vertical="top" wrapText="1"/>
    </xf>
    <xf numFmtId="0" fontId="24" fillId="5" borderId="0" xfId="0" applyFont="1" applyFill="1" applyAlignment="1">
      <alignment horizontal="left" vertical="top"/>
    </xf>
    <xf numFmtId="0" fontId="24" fillId="5" borderId="0" xfId="0" applyFont="1" applyFill="1"/>
    <xf numFmtId="0" fontId="25" fillId="5" borderId="0" xfId="0" applyFont="1" applyFill="1" applyAlignment="1">
      <alignment horizontal="left" vertical="top" wrapText="1"/>
    </xf>
    <xf numFmtId="0" fontId="0" fillId="0" borderId="17" xfId="0" applyBorder="1" applyAlignment="1" applyProtection="1">
      <alignment horizontal="left" vertical="top"/>
      <protection locked="0"/>
    </xf>
    <xf numFmtId="164" fontId="0" fillId="6" borderId="17" xfId="0" applyNumberFormat="1" applyFill="1" applyBorder="1" applyAlignment="1" applyProtection="1">
      <alignment horizontal="left" vertical="top"/>
      <protection locked="0"/>
    </xf>
    <xf numFmtId="164" fontId="0" fillId="0" borderId="17" xfId="0" applyNumberFormat="1" applyBorder="1" applyAlignment="1" applyProtection="1">
      <alignment horizontal="left" vertical="top"/>
      <protection locked="0"/>
    </xf>
    <xf numFmtId="1" fontId="0" fillId="2" borderId="3" xfId="0" applyNumberFormat="1" applyFill="1" applyBorder="1" applyProtection="1">
      <protection locked="0"/>
    </xf>
    <xf numFmtId="1" fontId="0" fillId="2" borderId="6" xfId="0" applyNumberFormat="1" applyFill="1" applyBorder="1" applyProtection="1">
      <protection locked="0"/>
    </xf>
    <xf numFmtId="1" fontId="0" fillId="6" borderId="6" xfId="0" applyNumberFormat="1" applyFill="1" applyBorder="1" applyProtection="1">
      <protection locked="0"/>
    </xf>
    <xf numFmtId="1" fontId="0" fillId="0" borderId="6" xfId="0" applyNumberFormat="1" applyBorder="1" applyProtection="1">
      <protection locked="0"/>
    </xf>
    <xf numFmtId="1" fontId="0" fillId="2" borderId="8" xfId="0" applyNumberFormat="1" applyFill="1" applyBorder="1" applyProtection="1">
      <protection locked="0"/>
    </xf>
    <xf numFmtId="1" fontId="0" fillId="2" borderId="4" xfId="0" applyNumberFormat="1" applyFill="1" applyBorder="1" applyProtection="1">
      <protection locked="0"/>
    </xf>
    <xf numFmtId="1" fontId="0" fillId="2" borderId="0" xfId="0" applyNumberFormat="1" applyFill="1" applyBorder="1" applyProtection="1">
      <protection locked="0"/>
    </xf>
    <xf numFmtId="1" fontId="0" fillId="0" borderId="0" xfId="0" applyNumberFormat="1" applyBorder="1" applyProtection="1">
      <protection locked="0"/>
    </xf>
    <xf numFmtId="1" fontId="0" fillId="6" borderId="0" xfId="0" applyNumberFormat="1" applyFill="1" applyBorder="1" applyProtection="1">
      <protection locked="0"/>
    </xf>
    <xf numFmtId="1" fontId="0" fillId="2" borderId="1" xfId="0" applyNumberFormat="1" applyFill="1" applyBorder="1" applyProtection="1">
      <protection locked="0"/>
    </xf>
    <xf numFmtId="1" fontId="0" fillId="2" borderId="5" xfId="0" applyNumberFormat="1" applyFill="1" applyBorder="1" applyProtection="1">
      <protection locked="0"/>
    </xf>
    <xf numFmtId="1" fontId="0" fillId="2" borderId="7" xfId="0" applyNumberFormat="1" applyFill="1" applyBorder="1" applyProtection="1">
      <protection locked="0"/>
    </xf>
    <xf numFmtId="1" fontId="0" fillId="2" borderId="2" xfId="0" applyNumberFormat="1" applyFill="1" applyBorder="1" applyProtection="1">
      <protection locked="0"/>
    </xf>
    <xf numFmtId="1" fontId="0" fillId="0" borderId="8" xfId="0" applyNumberFormat="1" applyBorder="1" applyProtection="1">
      <protection locked="0"/>
    </xf>
    <xf numFmtId="1" fontId="0" fillId="0" borderId="1" xfId="0" applyNumberFormat="1" applyBorder="1" applyProtection="1">
      <protection locked="0"/>
    </xf>
    <xf numFmtId="1" fontId="0" fillId="6" borderId="3" xfId="0" applyNumberFormat="1" applyFill="1" applyBorder="1" applyProtection="1">
      <protection locked="0"/>
    </xf>
    <xf numFmtId="1" fontId="0" fillId="6" borderId="4" xfId="0" applyNumberFormat="1" applyFill="1" applyBorder="1" applyProtection="1">
      <protection locked="0"/>
    </xf>
    <xf numFmtId="1" fontId="0" fillId="6" borderId="8" xfId="0" applyNumberFormat="1" applyFill="1" applyBorder="1" applyProtection="1">
      <protection locked="0"/>
    </xf>
    <xf numFmtId="1" fontId="0" fillId="6" borderId="1" xfId="0" applyNumberFormat="1" applyFill="1" applyBorder="1" applyProtection="1">
      <protection locked="0"/>
    </xf>
    <xf numFmtId="1" fontId="0" fillId="2" borderId="16" xfId="0" applyNumberFormat="1" applyFill="1" applyBorder="1" applyProtection="1">
      <protection locked="0"/>
    </xf>
    <xf numFmtId="1" fontId="0" fillId="2" borderId="9" xfId="0" applyNumberFormat="1" applyFill="1" applyBorder="1" applyProtection="1">
      <protection locked="0"/>
    </xf>
    <xf numFmtId="1" fontId="0" fillId="2" borderId="10" xfId="0" applyNumberFormat="1" applyFill="1" applyBorder="1" applyProtection="1">
      <protection locked="0"/>
    </xf>
    <xf numFmtId="49" fontId="2" fillId="6" borderId="0" xfId="0" applyNumberFormat="1" applyFont="1" applyFill="1" applyBorder="1" applyAlignment="1">
      <alignment horizontal="left" vertical="top" wrapText="1"/>
    </xf>
    <xf numFmtId="49" fontId="2" fillId="0" borderId="0" xfId="0" applyNumberFormat="1" applyFont="1" applyBorder="1" applyAlignment="1">
      <alignment horizontal="left" vertical="top" wrapText="1"/>
    </xf>
    <xf numFmtId="49" fontId="2" fillId="2" borderId="0" xfId="0" applyNumberFormat="1" applyFont="1" applyFill="1" applyBorder="1" applyAlignment="1">
      <alignment horizontal="left" vertical="top" wrapText="1"/>
    </xf>
    <xf numFmtId="49" fontId="2" fillId="2" borderId="1" xfId="0" applyNumberFormat="1" applyFont="1" applyFill="1" applyBorder="1" applyAlignment="1">
      <alignment horizontal="left" vertical="top" wrapText="1"/>
    </xf>
    <xf numFmtId="49" fontId="0" fillId="0" borderId="0" xfId="0" applyNumberFormat="1" applyBorder="1"/>
    <xf numFmtId="49" fontId="0" fillId="2" borderId="0" xfId="0" applyNumberFormat="1" applyFill="1" applyBorder="1"/>
    <xf numFmtId="49" fontId="0" fillId="2" borderId="1" xfId="0" applyNumberFormat="1" applyFill="1" applyBorder="1"/>
    <xf numFmtId="49" fontId="0" fillId="6" borderId="7" xfId="0" applyNumberFormat="1" applyFill="1" applyBorder="1"/>
    <xf numFmtId="49" fontId="0" fillId="0" borderId="7" xfId="0" applyNumberFormat="1" applyBorder="1"/>
    <xf numFmtId="49" fontId="2" fillId="6" borderId="7" xfId="0" applyNumberFormat="1" applyFont="1" applyFill="1" applyBorder="1" applyAlignment="1">
      <alignment horizontal="left" vertical="top" wrapText="1"/>
    </xf>
    <xf numFmtId="49" fontId="2" fillId="0" borderId="7" xfId="0" applyNumberFormat="1" applyFont="1" applyBorder="1" applyAlignment="1">
      <alignment horizontal="left" vertical="top" wrapText="1"/>
    </xf>
    <xf numFmtId="49" fontId="2" fillId="2" borderId="7" xfId="0" applyNumberFormat="1" applyFont="1" applyFill="1" applyBorder="1" applyAlignment="1">
      <alignment horizontal="left" vertical="top" wrapText="1"/>
    </xf>
    <xf numFmtId="49" fontId="2" fillId="2" borderId="2" xfId="0" applyNumberFormat="1" applyFont="1" applyFill="1" applyBorder="1" applyAlignment="1">
      <alignment horizontal="left" vertical="top" wrapText="1"/>
    </xf>
    <xf numFmtId="3" fontId="6" fillId="5" borderId="13" xfId="0" quotePrefix="1" applyNumberFormat="1" applyFont="1" applyFill="1" applyBorder="1" applyAlignment="1" applyProtection="1">
      <alignment vertical="center" wrapText="1"/>
    </xf>
    <xf numFmtId="0" fontId="0" fillId="6" borderId="0" xfId="0" applyFill="1" applyBorder="1" applyAlignment="1" applyProtection="1"/>
    <xf numFmtId="0" fontId="0" fillId="0" borderId="0" xfId="0" applyBorder="1" applyAlignment="1" applyProtection="1"/>
    <xf numFmtId="1" fontId="0" fillId="2" borderId="0" xfId="0" applyNumberFormat="1" applyFill="1" applyBorder="1" applyAlignment="1" applyProtection="1"/>
    <xf numFmtId="0" fontId="0" fillId="2" borderId="0" xfId="0" applyFill="1" applyBorder="1" applyAlignment="1" applyProtection="1"/>
    <xf numFmtId="0" fontId="0" fillId="2" borderId="1" xfId="0" applyFill="1" applyBorder="1" applyAlignment="1" applyProtection="1"/>
    <xf numFmtId="49" fontId="0" fillId="0" borderId="0" xfId="0" applyNumberFormat="1" applyBorder="1" applyAlignment="1">
      <alignment wrapText="1"/>
    </xf>
    <xf numFmtId="49" fontId="0" fillId="6" borderId="0" xfId="0" applyNumberFormat="1" applyFill="1" applyBorder="1" applyAlignment="1">
      <alignment wrapText="1"/>
    </xf>
    <xf numFmtId="49" fontId="0" fillId="2" borderId="0" xfId="0" applyNumberFormat="1" applyFill="1" applyBorder="1" applyAlignment="1">
      <alignment wrapText="1"/>
    </xf>
    <xf numFmtId="49" fontId="0" fillId="2" borderId="7" xfId="0" applyNumberFormat="1" applyFill="1" applyBorder="1" applyProtection="1">
      <protection locked="0"/>
    </xf>
    <xf numFmtId="49" fontId="0" fillId="2" borderId="2" xfId="0" applyNumberFormat="1" applyFill="1" applyBorder="1" applyProtection="1">
      <protection locked="0"/>
    </xf>
    <xf numFmtId="49" fontId="0" fillId="0" borderId="8" xfId="0" applyNumberFormat="1" applyBorder="1"/>
    <xf numFmtId="49" fontId="0" fillId="0" borderId="1" xfId="0" applyNumberFormat="1" applyBorder="1"/>
    <xf numFmtId="49" fontId="0" fillId="0" borderId="0" xfId="0" applyNumberFormat="1"/>
    <xf numFmtId="49" fontId="0" fillId="6" borderId="0" xfId="0" applyNumberFormat="1" applyFill="1"/>
    <xf numFmtId="49" fontId="0" fillId="0" borderId="1" xfId="0" applyNumberFormat="1" applyBorder="1" applyAlignment="1">
      <alignment wrapText="1"/>
    </xf>
    <xf numFmtId="49" fontId="2" fillId="2" borderId="15" xfId="0" applyNumberFormat="1" applyFont="1" applyFill="1" applyBorder="1" applyAlignment="1">
      <alignment horizontal="left" vertical="top" wrapText="1"/>
    </xf>
    <xf numFmtId="49" fontId="2" fillId="0" borderId="15" xfId="0" applyNumberFormat="1" applyFont="1" applyBorder="1" applyAlignment="1">
      <alignment horizontal="left" vertical="top" wrapText="1"/>
    </xf>
    <xf numFmtId="49" fontId="2" fillId="6" borderId="15" xfId="0" applyNumberFormat="1" applyFont="1" applyFill="1" applyBorder="1" applyAlignment="1">
      <alignment horizontal="left" vertical="top" wrapText="1"/>
    </xf>
    <xf numFmtId="49" fontId="2" fillId="6" borderId="8" xfId="0" applyNumberFormat="1" applyFont="1" applyFill="1" applyBorder="1" applyAlignment="1">
      <alignment horizontal="left" vertical="top" wrapText="1"/>
    </xf>
    <xf numFmtId="49" fontId="0" fillId="6" borderId="1" xfId="0" applyNumberFormat="1" applyFill="1" applyBorder="1" applyAlignment="1">
      <alignment wrapText="1"/>
    </xf>
    <xf numFmtId="49" fontId="0" fillId="6" borderId="1" xfId="0" applyNumberFormat="1" applyFill="1" applyBorder="1"/>
    <xf numFmtId="49" fontId="0" fillId="6" borderId="1" xfId="0" applyNumberFormat="1" applyFill="1" applyBorder="1" applyProtection="1">
      <protection locked="0"/>
    </xf>
    <xf numFmtId="49" fontId="0" fillId="6" borderId="17" xfId="0" applyNumberFormat="1" applyFill="1" applyBorder="1" applyAlignment="1" applyProtection="1">
      <alignment wrapText="1"/>
      <protection locked="0"/>
    </xf>
    <xf numFmtId="49" fontId="0" fillId="6" borderId="5" xfId="0" applyNumberFormat="1" applyFill="1" applyBorder="1"/>
    <xf numFmtId="3" fontId="6" fillId="5" borderId="13" xfId="0" applyNumberFormat="1" applyFont="1" applyFill="1" applyBorder="1" applyAlignment="1">
      <alignment horizontal="left" vertical="center" wrapText="1"/>
    </xf>
    <xf numFmtId="3" fontId="6" fillId="5" borderId="13" xfId="0" quotePrefix="1" applyNumberFormat="1" applyFont="1" applyFill="1" applyBorder="1" applyAlignment="1">
      <alignment horizontal="left" vertical="center" wrapText="1"/>
    </xf>
    <xf numFmtId="0" fontId="6" fillId="5" borderId="13" xfId="0" quotePrefix="1" applyFont="1" applyFill="1" applyBorder="1" applyAlignment="1">
      <alignment horizontal="left" vertical="center" wrapText="1"/>
    </xf>
    <xf numFmtId="0" fontId="0" fillId="5" borderId="13" xfId="0" quotePrefix="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13" xfId="0" applyFont="1" applyFill="1" applyBorder="1" applyAlignment="1">
      <alignment horizontal="left" vertical="center" wrapText="1"/>
    </xf>
    <xf numFmtId="1" fontId="0" fillId="6" borderId="3" xfId="0" applyNumberFormat="1" applyFill="1" applyBorder="1" applyAlignment="1" applyProtection="1">
      <protection locked="0"/>
    </xf>
    <xf numFmtId="0" fontId="26" fillId="5" borderId="18" xfId="0" applyFont="1" applyFill="1" applyBorder="1" applyAlignment="1">
      <alignment horizontal="center" vertical="center"/>
    </xf>
    <xf numFmtId="0" fontId="26" fillId="5" borderId="1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 xfId="0" applyFont="1" applyFill="1" applyBorder="1" applyAlignment="1">
      <alignment horizontal="center"/>
    </xf>
  </cellXfs>
  <cellStyles count="1">
    <cellStyle name="Normal" xfId="0" builtinId="0"/>
  </cellStyles>
  <dxfs count="93">
    <dxf>
      <numFmt numFmtId="0" formatCode="General"/>
      <fill>
        <patternFill patternType="solid">
          <fgColor indexed="64"/>
          <bgColor theme="0" tint="-0.249977111117893"/>
        </patternFill>
      </fill>
      <border diagonalUp="0" diagonalDown="0">
        <left style="medium">
          <color indexed="64"/>
        </left>
        <right style="medium">
          <color indexed="64"/>
        </right>
        <top/>
        <bottom/>
      </border>
      <protection locked="0" hidden="0"/>
    </dxf>
    <dxf>
      <numFmt numFmtId="0" formatCode="General"/>
      <fill>
        <patternFill patternType="solid">
          <fgColor indexed="64"/>
          <bgColor theme="0" tint="-0.249977111117893"/>
        </patternFill>
      </fill>
      <border diagonalUp="0" diagonalDown="0">
        <left/>
        <right style="medium">
          <color indexed="64"/>
        </right>
        <top/>
        <bottom/>
      </border>
      <protection locked="0" hidden="0"/>
    </dxf>
    <dxf>
      <protection locked="0" hidden="0"/>
    </dxf>
    <dxf>
      <protection locked="0" hidden="0"/>
    </dxf>
    <dxf>
      <numFmt numFmtId="0" formatCode="General"/>
      <fill>
        <patternFill patternType="solid">
          <fgColor indexed="64"/>
          <bgColor theme="0" tint="-0.249977111117893"/>
        </patternFill>
      </fill>
      <border diagonalUp="0" diagonalDown="0">
        <left/>
        <right style="medium">
          <color indexed="64"/>
        </right>
        <top/>
        <bottom/>
      </border>
      <protection locked="0" hidden="0"/>
    </dxf>
    <dxf>
      <protection locked="0" hidden="0"/>
    </dxf>
    <dxf>
      <protection locked="0" hidden="0"/>
    </dxf>
    <dxf>
      <protection locked="0" hidden="0"/>
    </dxf>
    <dxf>
      <numFmt numFmtId="0" formatCode="General"/>
      <fill>
        <patternFill patternType="solid">
          <fgColor indexed="64"/>
          <bgColor theme="0" tint="-0.249977111117893"/>
        </patternFill>
      </fill>
      <border diagonalUp="0" diagonalDown="0">
        <left/>
        <right style="medium">
          <color indexed="64"/>
        </right>
        <top/>
        <bottom/>
      </border>
      <protection locked="0" hidden="0"/>
    </dxf>
    <dxf>
      <protection locked="0" hidden="0"/>
    </dxf>
    <dxf>
      <protection locked="0" hidden="0"/>
    </dxf>
    <dxf>
      <protection locked="0" hidden="0"/>
    </dxf>
    <dxf>
      <protection locked="0" hidden="0"/>
    </dxf>
    <dxf>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right style="medium">
          <color indexed="64"/>
        </right>
        <vertical/>
      </border>
    </dxf>
    <dxf>
      <alignment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indexed="44"/>
        </patternFill>
      </fill>
      <alignment horizontal="left" vertical="top" textRotation="0" wrapText="1" indent="0" justifyLastLine="0" shrinkToFit="0" readingOrder="0"/>
      <border diagonalUp="0" diagonalDown="0">
        <left style="medium">
          <color indexed="64"/>
        </left>
        <right/>
        <top/>
        <bottom style="thin">
          <color indexed="9"/>
        </bottom>
        <vertical/>
      </border>
    </dxf>
    <dxf>
      <border>
        <bottom style="medium">
          <color indexed="64"/>
        </bottom>
      </border>
    </dxf>
    <dxf>
      <fill>
        <patternFill patternType="solid">
          <fgColor indexed="64"/>
          <bgColor rgb="FF9B71CD"/>
        </patternFill>
      </fill>
      <alignment horizontal="left" vertical="center" textRotation="0" wrapText="1" indent="0" justifyLastLine="0" shrinkToFit="0" readingOrder="0"/>
    </dxf>
    <dxf>
      <numFmt numFmtId="0" formatCode="General"/>
      <fill>
        <patternFill patternType="solid">
          <fgColor indexed="64"/>
          <bgColor theme="0" tint="-0.249977111117893"/>
        </patternFill>
      </fill>
      <border diagonalUp="0" diagonalDown="0">
        <left style="medium">
          <color indexed="64"/>
        </left>
        <right style="medium">
          <color indexed="64"/>
        </right>
      </border>
      <protection locked="0" hidden="0"/>
    </dxf>
    <dxf>
      <numFmt numFmtId="0" formatCode="General"/>
      <fill>
        <patternFill patternType="solid">
          <fgColor indexed="64"/>
          <bgColor theme="0" tint="-0.249977111117893"/>
        </patternFill>
      </fill>
      <protection locked="0" hidden="0"/>
    </dxf>
    <dxf>
      <protection locked="0" hidden="0"/>
    </dxf>
    <dxf>
      <protection locked="0" hidden="0"/>
    </dxf>
    <dxf>
      <numFmt numFmtId="0" formatCode="General"/>
      <fill>
        <patternFill patternType="solid">
          <fgColor indexed="64"/>
          <bgColor theme="0" tint="-0.249977111117893"/>
        </patternFill>
      </fill>
      <border diagonalUp="0" diagonalDown="0">
        <left/>
        <right style="medium">
          <color indexed="64"/>
        </right>
        <top/>
        <bottom/>
      </border>
      <protection locked="0" hidden="0"/>
    </dxf>
    <dxf>
      <protection locked="0" hidden="0"/>
    </dxf>
    <dxf>
      <protection locked="0" hidden="0"/>
    </dxf>
    <dxf>
      <protection locked="0" hidden="0"/>
    </dxf>
    <dxf>
      <numFmt numFmtId="0" formatCode="General"/>
      <fill>
        <patternFill patternType="solid">
          <fgColor indexed="64"/>
          <bgColor theme="0" tint="-0.249977111117893"/>
        </patternFill>
      </fill>
      <border diagonalUp="0" diagonalDown="0">
        <left/>
        <right style="medium">
          <color indexed="64"/>
        </right>
        <top/>
        <bottom/>
      </border>
      <protection locked="0" hidden="0"/>
    </dxf>
    <dxf>
      <protection locked="0" hidden="0"/>
    </dxf>
    <dxf>
      <protection locked="0" hidden="0"/>
    </dxf>
    <dxf>
      <border diagonalUp="0" diagonalDown="0">
        <left style="medium">
          <color indexed="64"/>
        </left>
        <right/>
        <top/>
        <bottom/>
        <vertical/>
        <horizontal/>
      </border>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dxf>
    <dxf>
      <alignment horizontal="general"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dxf>
    <dxf>
      <border diagonalUp="0" diagonalDown="0">
        <left style="medium">
          <color indexed="64"/>
        </left>
        <right/>
        <top/>
        <bottom/>
        <vertical/>
        <horizontal/>
      </border>
    </dxf>
    <dxf>
      <fill>
        <patternFill patternType="solid">
          <fgColor indexed="64"/>
          <bgColor rgb="FF9B71CD"/>
        </patternFill>
      </fill>
      <alignment horizontal="general" vertical="center" textRotation="0" indent="0" justifyLastLine="0" shrinkToFit="0" readingOrder="0"/>
    </dxf>
    <dxf>
      <numFmt numFmtId="0" formatCode="General"/>
      <fill>
        <patternFill patternType="solid">
          <fgColor indexed="64"/>
          <bgColor theme="0" tint="-0.249977111117893"/>
        </patternFill>
      </fill>
      <border diagonalUp="0" diagonalDown="0">
        <left style="medium">
          <color indexed="64"/>
        </left>
        <right style="medium">
          <color indexed="64"/>
        </right>
      </border>
      <protection locked="0" hidden="0"/>
    </dxf>
    <dxf>
      <numFmt numFmtId="0" formatCode="General"/>
      <fill>
        <patternFill patternType="solid">
          <fgColor indexed="64"/>
          <bgColor theme="0" tint="-0.249977111117893"/>
        </patternFill>
      </fill>
      <protection locked="0" hidden="0"/>
    </dxf>
    <dxf>
      <protection locked="0" hidden="0"/>
    </dxf>
    <dxf>
      <protection locked="0" hidden="0"/>
    </dxf>
    <dxf>
      <numFmt numFmtId="0" formatCode="General"/>
      <fill>
        <patternFill patternType="solid">
          <fgColor indexed="64"/>
          <bgColor theme="0" tint="-0.249977111117893"/>
        </patternFill>
      </fill>
      <border diagonalUp="0" diagonalDown="0">
        <left/>
        <right style="medium">
          <color indexed="64"/>
        </right>
        <top/>
        <bottom/>
      </border>
      <protection locked="0" hidden="0"/>
    </dxf>
    <dxf>
      <protection locked="0" hidden="0"/>
    </dxf>
    <dxf>
      <protection locked="0" hidden="0"/>
    </dxf>
    <dxf>
      <protection locked="0" hidden="0"/>
    </dxf>
    <dxf>
      <numFmt numFmtId="0" formatCode="General"/>
      <fill>
        <patternFill patternType="solid">
          <fgColor indexed="64"/>
          <bgColor theme="0" tint="-0.249977111117893"/>
        </patternFill>
      </fill>
      <border diagonalUp="0" diagonalDown="0">
        <left/>
        <right style="medium">
          <color indexed="64"/>
        </right>
        <top/>
        <bottom/>
      </border>
      <protection locked="0" hidden="0"/>
    </dxf>
    <dxf>
      <protection locked="0" hidden="0"/>
    </dxf>
    <dxf>
      <protection locked="0" hidden="0"/>
    </dxf>
    <dxf>
      <border diagonalUp="0" diagonalDown="0">
        <left style="medium">
          <color indexed="64"/>
        </left>
        <right/>
        <top/>
        <bottom/>
        <vertical/>
        <horizontal/>
      </border>
      <protection locked="0" hidden="0"/>
    </dxf>
    <dxf>
      <border diagonalUp="0" diagonalDown="0">
        <left/>
        <right style="medium">
          <color indexed="64"/>
        </right>
        <vertical/>
      </border>
    </dxf>
    <dxf>
      <border diagonalUp="0" diagonalDown="0">
        <left style="medium">
          <color indexed="64"/>
        </left>
        <right/>
        <vertical/>
      </border>
    </dxf>
    <dxf>
      <fill>
        <patternFill patternType="solid">
          <fgColor indexed="64"/>
          <bgColor rgb="FF9B71CD"/>
        </patternFill>
      </fill>
      <alignment vertical="center" textRotation="0" indent="0" justifyLastLine="0" shrinkToFit="0" readingOrder="0"/>
    </dxf>
    <dxf>
      <numFmt numFmtId="0" formatCode="General"/>
      <fill>
        <patternFill>
          <fgColor indexed="64"/>
          <bgColor theme="0" tint="-0.249977111117893"/>
        </patternFill>
      </fill>
      <border diagonalUp="0" diagonalDown="0">
        <left style="medium">
          <color indexed="64"/>
        </left>
        <right style="medium">
          <color indexed="64"/>
        </right>
      </border>
      <protection locked="0" hidden="0"/>
    </dxf>
    <dxf>
      <numFmt numFmtId="0" formatCode="General"/>
      <fill>
        <patternFill>
          <fgColor indexed="64"/>
          <bgColor theme="0" tint="-0.249977111117893"/>
        </patternFill>
      </fill>
      <border diagonalUp="0" diagonalDown="0">
        <left/>
        <right style="medium">
          <color indexed="64"/>
        </right>
        <top/>
        <bottom/>
        <vertical/>
        <horizontal/>
      </border>
      <protection locked="0" hidden="0"/>
    </dxf>
    <dxf>
      <protection locked="0" hidden="0"/>
    </dxf>
    <dxf>
      <border diagonalUp="0" diagonalDown="0">
        <left style="medium">
          <color indexed="64"/>
        </left>
        <right/>
        <top/>
        <bottom/>
        <vertical/>
        <horizontal/>
      </border>
      <protection locked="0" hidden="0"/>
    </dxf>
    <dxf>
      <numFmt numFmtId="0" formatCode="General"/>
      <fill>
        <patternFill>
          <fgColor indexed="64"/>
          <bgColor theme="0" tint="-0.249977111117893"/>
        </patternFill>
      </fill>
      <border diagonalUp="0" diagonalDown="0">
        <left/>
        <right style="medium">
          <color indexed="64"/>
        </right>
        <top/>
        <bottom/>
        <vertical/>
        <horizontal/>
      </border>
      <protection locked="0" hidden="0"/>
    </dxf>
    <dxf>
      <protection locked="0" hidden="0"/>
    </dxf>
    <dxf>
      <protection locked="0" hidden="0"/>
    </dxf>
    <dxf>
      <border diagonalUp="0" diagonalDown="0">
        <left style="medium">
          <color indexed="64"/>
        </left>
        <right/>
        <top/>
        <bottom/>
        <vertical/>
        <horizontal/>
      </border>
      <protection locked="0" hidden="0"/>
    </dxf>
    <dxf>
      <numFmt numFmtId="0" formatCode="General"/>
      <fill>
        <patternFill>
          <fgColor indexed="64"/>
          <bgColor theme="0" tint="-0.249977111117893"/>
        </patternFill>
      </fill>
      <border diagonalUp="0" diagonalDown="0">
        <left/>
        <right style="medium">
          <color indexed="64"/>
        </right>
        <top/>
        <bottom/>
        <vertical/>
        <horizontal/>
      </border>
      <protection locked="0" hidden="0"/>
    </dxf>
    <dxf>
      <protection locked="0" hidden="0"/>
    </dxf>
    <dxf>
      <protection locked="0" hidden="0"/>
    </dxf>
    <dxf>
      <border diagonalUp="0" diagonalDown="0">
        <left style="medium">
          <color indexed="64"/>
        </left>
        <right/>
        <top/>
        <bottom/>
        <vertical/>
        <horizontal/>
      </border>
      <protection locked="0" hidden="0"/>
    </dxf>
    <dxf>
      <border diagonalUp="0" diagonalDown="0">
        <left/>
        <right style="medium">
          <color indexed="64"/>
        </right>
        <top/>
        <bottom/>
        <vertical/>
        <horizontal/>
      </border>
    </dxf>
    <dxf>
      <border diagonalUp="0" diagonalDown="0">
        <left style="medium">
          <color indexed="64"/>
        </left>
        <right/>
        <top/>
        <bottom/>
        <vertical/>
        <horizontal/>
      </border>
    </dxf>
    <dxf>
      <fill>
        <patternFill patternType="solid">
          <fgColor indexed="64"/>
          <bgColor rgb="FF9B71CD"/>
        </patternFill>
      </fill>
      <alignment horizontal="general" vertical="center" textRotation="0" indent="0" justifyLastLine="0" shrinkToFit="0" readingOrder="0"/>
    </dxf>
    <dxf>
      <numFmt numFmtId="1" formatCode="0"/>
      <fill>
        <patternFill patternType="solid">
          <fgColor indexed="64"/>
          <bgColor theme="0" tint="-0.249977111117893"/>
        </patternFill>
      </fill>
      <alignment horizontal="general" textRotation="0" indent="0" justifyLastLine="0" shrinkToFit="0" readingOrder="0"/>
      <border diagonalUp="0" diagonalDown="0">
        <left style="medium">
          <color indexed="64"/>
        </left>
        <right style="medium">
          <color indexed="64"/>
        </right>
        <top/>
        <bottom/>
        <vertical/>
        <horizontal/>
      </border>
      <protection locked="0" hidden="0"/>
    </dxf>
    <dxf>
      <fill>
        <patternFill patternType="solid">
          <fgColor indexed="64"/>
          <bgColor theme="0" tint="-0.249977111117893"/>
        </patternFill>
      </fill>
      <alignment horizontal="general" textRotation="0" indent="0" justifyLastLine="0" shrinkToFit="0" readingOrder="0"/>
      <border diagonalUp="0" diagonalDown="0">
        <left/>
        <right style="medium">
          <color indexed="64"/>
        </right>
        <top/>
        <bottom/>
        <vertical/>
        <horizontal/>
      </border>
      <protection locked="0" hidden="0"/>
    </dxf>
    <dxf>
      <alignment horizontal="general" vertical="bottom" textRotation="0" wrapText="0" indent="0" justifyLastLine="0" shrinkToFit="0" readingOrder="0"/>
      <protection locked="1" hidden="0"/>
    </dxf>
    <dxf>
      <alignment horizontal="general" textRotation="0" indent="0" justifyLastLine="0" shrinkToFit="0" readingOrder="0"/>
      <protection locked="0" hidden="0"/>
    </dxf>
    <dxf>
      <alignment horizontal="general" vertical="bottom" textRotation="0" wrapText="0" indent="0" justifyLastLine="0" shrinkToFit="0" readingOrder="0"/>
      <protection locked="1" hidden="0"/>
    </dxf>
    <dxf>
      <alignment horizontal="general" textRotation="0" indent="0" justifyLastLine="0" shrinkToFit="0" readingOrder="0"/>
      <border diagonalUp="0" diagonalDown="0">
        <left style="medium">
          <color indexed="64"/>
        </left>
        <right/>
        <top/>
        <bottom/>
        <vertical/>
        <horizontal/>
      </border>
      <protection locked="0" hidden="0"/>
    </dxf>
    <dxf>
      <fill>
        <patternFill patternType="solid">
          <fgColor indexed="64"/>
          <bgColor theme="0" tint="-0.249977111117893"/>
        </patternFill>
      </fill>
      <alignment horizontal="general" textRotation="0" indent="0" justifyLastLine="0" shrinkToFit="0" readingOrder="0"/>
      <border diagonalUp="0" diagonalDown="0">
        <left/>
        <right style="medium">
          <color indexed="64"/>
        </right>
        <top/>
        <bottom/>
        <vertical/>
        <horizontal/>
      </border>
      <protection locked="0" hidden="0"/>
    </dxf>
    <dxf>
      <alignment horizontal="general" vertical="bottom" textRotation="0" wrapText="0" indent="0" justifyLastLine="0" shrinkToFit="0" readingOrder="0"/>
      <protection locked="1" hidden="0"/>
    </dxf>
    <dxf>
      <alignment horizontal="general" textRotation="0" indent="0" justifyLastLine="0" shrinkToFit="0" readingOrder="0"/>
      <protection locked="0" hidden="0"/>
    </dxf>
    <dxf>
      <alignment horizontal="general" vertical="bottom" textRotation="0" wrapText="0" indent="0" justifyLastLine="0" shrinkToFit="0" readingOrder="0"/>
      <protection locked="1" hidden="0"/>
    </dxf>
    <dxf>
      <alignment horizontal="general" textRotation="0" indent="0" justifyLastLine="0" shrinkToFit="0" readingOrder="0"/>
      <protection locked="0" hidden="0"/>
    </dxf>
    <dxf>
      <alignment horizontal="general" vertical="bottom" textRotation="0" wrapText="0" indent="0" justifyLastLine="0" shrinkToFit="0" readingOrder="0"/>
      <protection locked="1" hidden="0"/>
    </dxf>
    <dxf>
      <alignment horizontal="general" textRotation="0" indent="0" justifyLastLine="0" shrinkToFit="0" readingOrder="0"/>
      <border diagonalUp="0" diagonalDown="0">
        <left style="medium">
          <color indexed="64"/>
        </left>
        <right/>
        <top/>
        <bottom/>
        <vertical/>
        <horizontal/>
      </border>
      <protection locked="0" hidden="0"/>
    </dxf>
    <dxf>
      <fill>
        <patternFill patternType="solid">
          <fgColor indexed="64"/>
          <bgColor theme="0" tint="-0.249977111117893"/>
        </patternFill>
      </fill>
      <alignment horizontal="general" textRotation="0" indent="0" justifyLastLine="0" shrinkToFit="0" readingOrder="0"/>
      <border diagonalUp="0" diagonalDown="0">
        <left/>
        <right style="medium">
          <color indexed="64"/>
        </right>
        <top/>
        <bottom/>
        <vertical/>
        <horizontal/>
      </border>
      <protection locked="0" hidden="0"/>
    </dxf>
    <dxf>
      <alignment horizontal="general" textRotation="0" indent="0" justifyLastLine="0" shrinkToFit="0" readingOrder="0"/>
      <protection locked="1" hidden="0"/>
    </dxf>
    <dxf>
      <numFmt numFmtId="2" formatCode="0.00"/>
      <alignment horizontal="general" textRotation="0" indent="0" justifyLastLine="0" shrinkToFit="0" readingOrder="0"/>
      <protection locked="0" hidden="0"/>
    </dxf>
    <dxf>
      <alignment horizontal="general" textRotation="0" indent="0" justifyLastLine="0" shrinkToFit="0" readingOrder="0"/>
      <protection locked="1" hidden="0"/>
    </dxf>
    <dxf>
      <numFmt numFmtId="1" formatCode="0"/>
      <alignment horizontal="general" textRotation="0" indent="0" justifyLastLine="0" shrinkToFit="0" readingOrder="0"/>
      <protection locked="0" hidden="0"/>
    </dxf>
    <dxf>
      <alignment horizontal="general" textRotation="0" indent="0" justifyLastLine="0" shrinkToFit="0" readingOrder="0"/>
      <protection locked="1" hidden="0"/>
    </dxf>
    <dxf>
      <numFmt numFmtId="1" formatCode="0"/>
      <alignment horizontal="general" textRotation="0" indent="0" justifyLastLine="0" shrinkToFit="0" readingOrder="0"/>
      <protection locked="0" hidden="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left/>
        <right style="medium">
          <color indexed="64"/>
        </right>
        <top/>
        <bottom/>
      </border>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dxf>
    <dxf>
      <font>
        <b val="0"/>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dxf>
    <dxf>
      <border diagonalUp="0" diagonalDown="0">
        <left style="medium">
          <color indexed="64"/>
        </left>
        <right/>
        <top/>
        <bottom/>
        <vertical/>
        <horizontal/>
      </border>
    </dxf>
    <dxf>
      <border>
        <bottom style="medium">
          <color indexed="64"/>
        </bottom>
      </border>
    </dxf>
    <dxf>
      <font>
        <strike val="0"/>
        <outline val="0"/>
        <shadow val="0"/>
        <u val="none"/>
        <vertAlign val="baseline"/>
        <color theme="0"/>
      </font>
      <fill>
        <patternFill patternType="solid">
          <fgColor indexed="64"/>
          <bgColor rgb="FF9B71CD"/>
        </patternFill>
      </fill>
      <alignment horizontal="left" vertical="center" textRotation="0" wrapText="1" indent="0" justifyLastLine="0" shrinkToFit="0" readingOrder="0"/>
    </dxf>
  </dxfs>
  <tableStyles count="0" defaultTableStyle="TableStyleMedium2" defaultPivotStyle="PivotStyleLight16"/>
  <colors>
    <mruColors>
      <color rgb="FF9B71CD"/>
      <color rgb="FFD9CAEC"/>
      <color rgb="FFDBCCED"/>
      <color rgb="FFFFCCFF"/>
      <color rgb="FFE5D7F5"/>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schema xmlns:xs="http://www.w3.org/2001/XMLSchema" xmlns="" elementFormDefault="qualified">
      <xs:simpleType name="NullOrPosInteger">
        <xs:restriction base="xs:string">
          <xs:pattern value="\d*|\s{0}"/>
        </xs:restriction>
      </xs:simpleType>
      <xs:simpleType name="NullOrInteger">
        <xs:restriction base="xs:string">
          <xs:pattern value="\d*|\s{0}|-\d*"/>
        </xs:restriction>
      </xs:simpleType>
      <xs:element name="Root">
        <xs:complexType>
          <xs:sequence>
            <xs:element maxOccurs="1" minOccurs="1" name="Algemeen">
              <xs:complexType>
                <xs:sequence>
                  <xs:element name="Vergunningnummer">
                    <xs:simpleType>
                      <xs:restriction base="xs:integer">
                        <xs:pattern value="\d{8}"/>
                      </xs:restriction>
                    </xs:simpleType>
                  </xs:element>
                  <xs:element name="BegindatumRapportageperiode" type="xs:date"/>
                  <xs:element name="EinddatumRapportageperiode" type="xs:date"/>
                  <xs:element name="Toelichting" type="xs:string"/>
                </xs:sequence>
              </xs:complexType>
            </xs:element>
            <xs:element maxOccurs="unbounded" minOccurs="0" name="Motor">
              <xs:complexType>
                <xs:sequence>
                  <xs:element name="Branche" type="xs:string" minOccurs="1"/>
                  <xs:element name="Productgroep" type="xs:string" minOccurs="0"/>
                  <xs:element name="Product" type="xs:string" minOccurs="0"/>
                  <xs:element name="ParticulierZakelijk" type="xs:string" minOccurs="0"/>
                  <xs:element name="Wacasco" type="xs:string" minOccurs="0"/>
                  <xs:element name="GeboektePremie" type="NullOrPosInteger"/>
                  <xs:element name="PremieVznPrimo" type="NullOrPosInteger"/>
                  <xs:element name="PremieVznUltimo" type="NullOrPosInteger"/>
                  <xs:element name="VerdiendePremie" type="NullOrPosInteger"/>
                  <xs:element name="BetaaldeSchade" type="NullOrPosInteger"/>
                  <xs:element name="SchadeVznPrimo" type="NullOrPosInteger"/>
                  <xs:element name="SchadeVznUltimo" type="NullOrPosInteger"/>
                  <xs:element name="GeledenSchade" type="NullOrPosInteger"/>
                  <xs:element name="Kosten" type="NullOrPosInteger"/>
                  <xs:element name="Provisie" type="NullOrPosInteger"/>
                  <xs:element name="TotaleKosten" type="NullOrPosInteger"/>
                  <xs:element name="Resultaat" type="NullOrInteger"/>
                </xs:sequence>
              </xs:complexType>
            </xs:element>
            <xs:element maxOccurs="unbounded" minOccurs="0" name="Brand">
              <xs:complexType>
                <xs:sequence>
                  <xs:element name="Branche" type="xs:string"/>
                  <xs:element name="Productgroep" type="xs:string" minOccurs="0"/>
                  <xs:element name="Product" type="xs:string" minOccurs="0"/>
                  <xs:element name="Productdetail" type="xs:string" minOccurs="0"/>
                  <xs:element name="ParticulierZakelijk" type="xs:string" minOccurs="0"/>
                  <xs:element name="ProvinciaalBeurs" type="xs:string" minOccurs="0"/>
                  <xs:element name="GeboektePremie" type="NullOrPosInteger"/>
                  <xs:element name="PremieVznPrimo" type="NullOrPosInteger"/>
                  <xs:element name="PremieVznUltimo" type="NullOrPosInteger"/>
                  <xs:element name="VerdiendePremie" type="NullOrPosInteger"/>
                  <xs:element name="BetaaldeSchade" type="NullOrPosInteger"/>
                  <xs:element name="SchadeVznPrimo" type="NullOrPosInteger"/>
                  <xs:element name="SchadeVznUltimo" type="NullOrPosInteger"/>
                  <xs:element name="GeledenSchade" type="NullOrPosInteger"/>
                  <xs:element name="Kosten" type="NullOrPosInteger"/>
                  <xs:element name="Provisie" type="NullOrPosInteger"/>
                  <xs:element name="TotaleKosten" type="NullOrPosInteger"/>
                  <xs:element name="Resultaat" type="NullOrInteger"/>
                </xs:sequence>
              </xs:complexType>
            </xs:element>
            <xs:element maxOccurs="unbounded" minOccurs="0" name="Transport">
              <xs:complexType>
                <xs:sequence>
                  <xs:element name="Branche" type="xs:string"/>
                  <xs:element name="Productgroep" type="xs:string" minOccurs="0"/>
                  <xs:element name="Product" type="xs:string" minOccurs="0"/>
                  <xs:element name="Productdetail" type="xs:string" minOccurs="0"/>
                  <xs:element name="ParticulierZakelijk" type="xs:string" minOccurs="0"/>
                  <xs:element name="Wacasco" type="xs:string" minOccurs="0"/>
                  <xs:element name="GeboektePremie" type="NullOrPosInteger"/>
                  <xs:element name="PremieVznPrimo" type="NullOrPosInteger"/>
                  <xs:element name="PremieVznUltimo" type="NullOrPosInteger"/>
                  <xs:element name="VerdiendePremie" type="NullOrPosInteger"/>
                  <xs:element name="BetaaldeSchade" type="NullOrPosInteger"/>
                  <xs:element name="SchadeVznPrimo" type="NullOrPosInteger"/>
                  <xs:element name="SchadeVznUltimo" type="NullOrPosInteger"/>
                  <xs:element name="GeledenSchade" type="NullOrPosInteger"/>
                  <xs:element name="Kosten" type="NullOrPosInteger"/>
                  <xs:element name="Provisie" type="NullOrPosInteger"/>
                  <xs:element name="TotaleKosten" type="NullOrPosInteger"/>
                  <xs:element name="Resultaat" type="NullOrInteger"/>
                </xs:sequence>
              </xs:complexType>
            </xs:element>
            <xs:element maxOccurs="unbounded" minOccurs="0" name="Overige">
              <xs:complexType>
                <xs:sequence>
                  <xs:element name="Branche" type="xs:string" minOccurs="0"/>
                  <xs:element name="Productgroep" type="xs:string" minOccurs="0"/>
                  <xs:element name="Product" type="xs:string" minOccurs="0"/>
                  <xs:element name="Productdetail" type="xs:string" minOccurs="0"/>
                  <xs:element name="ParticulierZakelijk" type="xs:string" minOccurs="0"/>
                  <xs:element name="GeboektePremie" type="NullOrPosInteger"/>
                  <xs:element name="PremieVznPrimo" type="NullOrPosInteger"/>
                  <xs:element name="PremieVznUltimo" type="NullOrPosInteger"/>
                  <xs:element name="VerdiendePremie" type="NullOrPosInteger"/>
                  <xs:element name="BetaaldeSchade" type="NullOrPosInteger"/>
                  <xs:element name="SchadeVznPrimo" type="NullOrPosInteger"/>
                  <xs:element name="SchadeVznUltimo" type="NullOrPosInteger"/>
                  <xs:element name="GeledenSchade" type="NullOrPosInteger"/>
                  <xs:element name="Kosten" type="NullOrPosInteger"/>
                  <xs:element name="Provisie" type="NullOrPosInteger"/>
                  <xs:element name="TotaleKosten" type="NullOrPosInteger"/>
                  <xs:element name="Resultaat" type="NullOrInteger"/>
                </xs:sequence>
              </xs:complexType>
            </xs:element>
            <xs:element maxOccurs="unbounded" minOccurs="0" name="Inkomen">
              <xs:complexType>
                <xs:sequence>
                  <xs:element name="Branche" type="xs:string"/>
                  <xs:element name="Productgroep" type="xs:string"/>
                  <xs:element name="Product" type="xs:string" minOccurs="0"/>
                  <xs:element name="IndividueelCollectief" type="xs:string" minOccurs="0"/>
                  <xs:element name="GeboektePremie" type="NullOrPosInteger"/>
                  <xs:element name="PremieVznPrimo" type="NullOrPosInteger"/>
                  <xs:element name="WiskVznPrimo" type="NullOrPosInteger"/>
                  <xs:element name="PremieVznUltimo" type="NullOrPosInteger"/>
                  <xs:element name="WiskVznUltimo" type="NullOrPosInteger"/>
                  <xs:element name="VerdiendePremie" type="NullOrPosInteger"/>
                  <xs:element name="BetaaldeSchade" type="NullOrPosInteger"/>
                  <xs:element name="SchadeVznPrimo" type="NullOrPosInteger"/>
                  <xs:element name="SchadeVznUltimo" type="NullOrPosInteger"/>
                  <xs:element name="GeledenSchade" type="NullOrPosInteger"/>
                  <xs:element name="Kosten" type="NullOrPosInteger"/>
                  <xs:element name="Provisie" type="NullOrPosInteger"/>
                  <xs:element name="TotaleKosten" type="NullOrPosInteger"/>
                  <xs:element name="Resultaat" type="NullOrInteger"/>
                </xs:sequence>
              </xs:complexType>
            </xs:element>
          </xs:sequence>
        </xs:complexType>
      </xs:element>
    </xs:schema>
  </Schema>
  <Map ID="3" Name="Root_Map" RootElement="Root" SchemaID="Schema3" ShowImportExportValidationErrors="tru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3669366</xdr:colOff>
      <xdr:row>3</xdr:row>
      <xdr:rowOff>104785</xdr:rowOff>
    </xdr:from>
    <xdr:to>
      <xdr:col>1</xdr:col>
      <xdr:colOff>7174566</xdr:colOff>
      <xdr:row>7</xdr:row>
      <xdr:rowOff>169770</xdr:rowOff>
    </xdr:to>
    <xdr:pic>
      <xdr:nvPicPr>
        <xdr:cNvPr id="12" name="Picture 11" descr="Sign in">
          <a:extLst>
            <a:ext uri="{FF2B5EF4-FFF2-40B4-BE49-F238E27FC236}">
              <a16:creationId xmlns:a16="http://schemas.microsoft.com/office/drawing/2014/main" id="{97538E77-DF0F-4DDB-911C-B71740FAB64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8966" y="839891"/>
          <a:ext cx="3505200" cy="7821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D91C425-A871-4118-9A46-FC46C43F182F}" name="Table5" displayName="Table5" ref="A2:Y31" tableType="xml" totalsRowShown="0" headerRowDxfId="92" headerRowBorderDxfId="91">
  <tableColumns count="25">
    <tableColumn id="1" xr3:uid="{4C8FC9A4-3541-4046-873A-BDC8939F83A1}" uniqueName="Branche" name="Branche" dataDxfId="90">
      <xmlColumnPr mapId="3" xpath="/Root/Motor/Branche" xmlDataType="string"/>
    </tableColumn>
    <tableColumn id="2" xr3:uid="{C759C441-F396-4C5A-9DBE-1763E16C6361}" uniqueName="Productgroep" name="Productgroep" dataDxfId="89">
      <xmlColumnPr mapId="3" xpath="/Root/Motor/Productgroep" xmlDataType="string"/>
    </tableColumn>
    <tableColumn id="3" xr3:uid="{4EE6EA99-B0E7-4956-A5D7-55527DB9707F}" uniqueName="Product" name="Product" dataDxfId="88">
      <xmlColumnPr mapId="3" xpath="/Root/Motor/Product" xmlDataType="string"/>
    </tableColumn>
    <tableColumn id="4" xr3:uid="{5D931EF6-B848-47F3-86E4-9DAE9186B8BC}" uniqueName="ParticulierZakelijk" name="Particulier/Zakelijk">
      <xmlColumnPr mapId="3" xpath="/Root/Motor/ParticulierZakelijk" xmlDataType="string"/>
    </tableColumn>
    <tableColumn id="5" xr3:uid="{D4D11950-6BE5-4786-B5B9-8EA0133BD3BA}" uniqueName="Wacasco" name="WA/_x000a_Casco" dataDxfId="87">
      <xmlColumnPr mapId="3" xpath="/Root/Motor/Wacasco" xmlDataType="string"/>
    </tableColumn>
    <tableColumn id="6" xr3:uid="{DE13B383-0F5E-455D-8148-DE5AF54D0BC3}" uniqueName="GeboektePremie" name="geboekte premie bruto" dataDxfId="86">
      <xmlColumnPr mapId="3" xpath="/Root/Motor/GeboektePremie" xmlDataType="string"/>
    </tableColumn>
    <tableColumn id="23" xr3:uid="{9B35C694-BEBB-4E21-8CEA-9E080F7A913C}" uniqueName="23" name="+" dataDxfId="85"/>
    <tableColumn id="7" xr3:uid="{3833525A-446B-4BA5-BA53-AEC6FFA7CC9B}" uniqueName="PremieVznPrimo" name="premie-voorziening primo bruto" dataDxfId="84">
      <xmlColumnPr mapId="3" xpath="/Root/Motor/PremieVznPrimo" xmlDataType="string"/>
    </tableColumn>
    <tableColumn id="24" xr3:uid="{7DC0BC44-9C4A-4153-B634-2965423EA17B}" uniqueName="24" name="-" dataDxfId="83"/>
    <tableColumn id="8" xr3:uid="{392E3B13-C218-482C-9D15-86554BA88C0A}" uniqueName="PremieVznUltimo" name="premie-voorziening ultimo bruto" dataDxfId="82">
      <xmlColumnPr mapId="3" xpath="/Root/Motor/PremieVznUltimo" xmlDataType="string"/>
    </tableColumn>
    <tableColumn id="25" xr3:uid="{5F1C0586-9F24-4DF7-BEA8-406954BD29DF}" uniqueName="25" name="=" dataDxfId="81"/>
    <tableColumn id="9" xr3:uid="{14163F92-52D9-4B93-B05B-A597304DDD1C}" uniqueName="VerdiendePremie" name="verdiende premie bruto" dataDxfId="80">
      <calculatedColumnFormula>Table5[[#This Row],[geboekte premie bruto]]+Table5[[#This Row],[premie-voorziening primo bruto]]-Table5[[#This Row],[premie-voorziening ultimo bruto]]</calculatedColumnFormula>
      <xmlColumnPr mapId="3" xpath="/Root/Motor/VerdiendePremie" xmlDataType="string"/>
    </tableColumn>
    <tableColumn id="10" xr3:uid="{B8F4F403-CC36-4E28-8A06-7B3DB4150113}" uniqueName="BetaaldeSchade" name="betaalde schade bruto" dataDxfId="79">
      <xmlColumnPr mapId="3" xpath="/Root/Motor/BetaaldeSchade" xmlDataType="string"/>
    </tableColumn>
    <tableColumn id="26" xr3:uid="{AF96F6D3-20CF-46A9-8478-FB7737602B9C}" uniqueName="26" name="-2" dataDxfId="78"/>
    <tableColumn id="11" xr3:uid="{0836A459-9644-4254-A57B-5C1816A11BEC}" uniqueName="SchadeVznPrimo" name="schadevoor-ziening primo bruto" dataDxfId="77">
      <xmlColumnPr mapId="3" xpath="/Root/Motor/SchadeVznPrimo" xmlDataType="string"/>
    </tableColumn>
    <tableColumn id="27" xr3:uid="{745B8719-1BF2-4B84-9C84-A40E060D1905}" uniqueName="27" name="+2" dataDxfId="76"/>
    <tableColumn id="12" xr3:uid="{93BB8902-A2D0-4C53-9CBB-F3A20B3E2290}" uniqueName="SchadeVznUltimo" name="schadevoorziening ultimo bruto" dataDxfId="75">
      <xmlColumnPr mapId="3" xpath="/Root/Motor/SchadeVznUltimo" xmlDataType="string"/>
    </tableColumn>
    <tableColumn id="28" xr3:uid="{5749156E-FD3F-44F4-98C4-0D93088DA40B}" uniqueName="28" name="=2" dataDxfId="74"/>
    <tableColumn id="13" xr3:uid="{0D18F758-33C3-47A5-B52C-00DB04E3FB9D}" uniqueName="GeledenSchade" name="geleden schade bruto" dataDxfId="73">
      <calculatedColumnFormula>Table5[[#This Row],[betaalde schade bruto]]-Table5[[#This Row],[schadevoor-ziening primo bruto]]+Table5[[#This Row],[schadevoorziening ultimo bruto]]</calculatedColumnFormula>
      <xmlColumnPr mapId="3" xpath="/Root/Motor/GeledenSchade" xmlDataType="string"/>
    </tableColumn>
    <tableColumn id="14" xr3:uid="{315D596F-D945-4C1C-9794-82A432452893}" uniqueName="Kosten" name="(bedrijfs-kosten bruto waarvan) kosten" dataDxfId="72">
      <xmlColumnPr mapId="3" xpath="/Root/Motor/Kosten" xmlDataType="string"/>
    </tableColumn>
    <tableColumn id="29" xr3:uid="{2414228B-0B95-4253-BE9E-7267C4F0CF82}" uniqueName="29" name="+3" dataDxfId="71"/>
    <tableColumn id="15" xr3:uid="{9C8D4159-E6B6-4AD4-A89E-47DBAE3A8CEE}" uniqueName="Provisie" name="(bedrijfs-kosten bruto waarvan) provisie" dataDxfId="70">
      <xmlColumnPr mapId="3" xpath="/Root/Motor/Provisie" xmlDataType="string"/>
    </tableColumn>
    <tableColumn id="30" xr3:uid="{D503E171-AB1C-42A3-8D20-7B33C5AC1654}" uniqueName="30" name="=3" dataDxfId="69"/>
    <tableColumn id="16" xr3:uid="{CB381BB3-E7C9-466D-9B4C-0A28D8D63F8B}" uniqueName="TotaleKosten" name="bedrijfs-kosten bruto" dataDxfId="68">
      <calculatedColumnFormula>Table5[[#This Row],[(bedrijfs-kosten bruto waarvan) kosten]]+Table5[[#This Row],[(bedrijfs-kosten bruto waarvan) provisie]]</calculatedColumnFormula>
      <xmlColumnPr mapId="3" xpath="/Root/Motor/TotaleKosten" xmlDataType="string"/>
    </tableColumn>
    <tableColumn id="17" xr3:uid="{6993C3B9-536B-4531-B5A1-D55F35DE6E33}" uniqueName="Resultaat" name="resultaat voor rente bruto _x000a_(= L -S -X)" dataDxfId="67">
      <calculatedColumnFormula>Table5[[#This Row],[verdiende premie bruto]]-Table5[[#This Row],[geleden schade bruto]]-Table5[[#This Row],[bedrijfs-kosten bruto]]</calculatedColumnFormula>
      <xmlColumnPr mapId="3" xpath="/Root/Motor/Resultaat"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EC401B0-E9E8-49F0-820A-635FC2D468AE}" name="Table6" displayName="Table6" ref="A2:Z31" tableType="xml" totalsRowShown="0" headerRowDxfId="66">
  <tableColumns count="26">
    <tableColumn id="1" xr3:uid="{E2293F21-20A5-405F-A556-BE5AD7933920}" uniqueName="Branche" name="Branche" dataDxfId="65">
      <xmlColumnPr mapId="3" xpath="/Root/Brand/Branche" xmlDataType="string"/>
    </tableColumn>
    <tableColumn id="2" xr3:uid="{A7946FD8-D92E-452F-AC14-E75786EE45AA}" uniqueName="Productgroep" name="Product-_x000a_groep">
      <xmlColumnPr mapId="3" xpath="/Root/Brand/Productgroep" xmlDataType="string"/>
    </tableColumn>
    <tableColumn id="3" xr3:uid="{2FD42AA2-E372-4FCE-8E02-A62B89B04386}" uniqueName="Product" name="Product">
      <xmlColumnPr mapId="3" xpath="/Root/Brand/Product" xmlDataType="string"/>
    </tableColumn>
    <tableColumn id="4" xr3:uid="{E10DD156-99E6-430A-BCC0-4EF54540A927}" uniqueName="Productdetail" name="Productdetail">
      <xmlColumnPr mapId="3" xpath="/Root/Brand/Productdetail" xmlDataType="string"/>
    </tableColumn>
    <tableColumn id="5" xr3:uid="{D4418878-F9CD-4725-A653-CBDB2B4BCCB7}" uniqueName="ParticulierZakelijk" name="Particulier/Zakelijk">
      <xmlColumnPr mapId="3" xpath="/Root/Brand/ParticulierZakelijk" xmlDataType="string"/>
    </tableColumn>
    <tableColumn id="6" xr3:uid="{B0F02447-2EE4-4567-ABFA-57135A27E056}" uniqueName="ProvinciaalBeurs" name="Provinciaal/Beurs" dataDxfId="64">
      <xmlColumnPr mapId="3" xpath="/Root/Brand/ProvinciaalBeurs" xmlDataType="string"/>
    </tableColumn>
    <tableColumn id="7" xr3:uid="{C33114AA-3911-4D2B-8400-0731EEADEDA0}" uniqueName="GeboektePremie" name="geboekte premie bruto" dataDxfId="63">
      <xmlColumnPr mapId="3" xpath="/Root/Brand/GeboektePremie" xmlDataType="string"/>
    </tableColumn>
    <tableColumn id="19" xr3:uid="{FF17AB7F-6A20-46FA-8172-155038BF79F0}" uniqueName="19" name="+"/>
    <tableColumn id="8" xr3:uid="{7D1507F8-D932-469E-A182-7B30EE2EB20D}" uniqueName="PremieVznPrimo" name="premie-voorziening primo bruto" dataDxfId="62">
      <xmlColumnPr mapId="3" xpath="/Root/Brand/PremieVznPrimo" xmlDataType="string"/>
    </tableColumn>
    <tableColumn id="20" xr3:uid="{B7FE8EE7-A29F-454A-8C6B-296E85BDD0B9}" uniqueName="20" name="-"/>
    <tableColumn id="9" xr3:uid="{B67C6367-8944-4B27-8549-9E073936A7C2}" uniqueName="PremieVznUltimo" name="premie-voorziening ultimo bruto" dataDxfId="61">
      <xmlColumnPr mapId="3" xpath="/Root/Brand/PremieVznUltimo" xmlDataType="string"/>
    </tableColumn>
    <tableColumn id="21" xr3:uid="{6DFBEE6B-53A2-4EE4-B749-61B181BD8C9D}" uniqueName="21" name="="/>
    <tableColumn id="10" xr3:uid="{F5293157-71FC-4B62-86AB-E402455F7800}" uniqueName="VerdiendePremie" name="verdiende premie bruto" dataDxfId="60">
      <calculatedColumnFormula>Table6[[#This Row],[geboekte premie bruto]]+Table6[[#This Row],[premie-voorziening primo bruto]]-Table6[[#This Row],[premie-voorziening ultimo bruto]]</calculatedColumnFormula>
      <xmlColumnPr mapId="3" xpath="/Root/Brand/VerdiendePremie" xmlDataType="string"/>
    </tableColumn>
    <tableColumn id="11" xr3:uid="{CFAA85C2-695F-4809-97E7-329FE7A8A62E}" uniqueName="BetaaldeSchade" name="betaalde schade bruto" dataDxfId="59">
      <xmlColumnPr mapId="3" xpath="/Root/Brand/BetaaldeSchade" xmlDataType="string"/>
    </tableColumn>
    <tableColumn id="22" xr3:uid="{17D30C03-A238-4093-BD12-AD29DC445F83}" uniqueName="22" name="-2"/>
    <tableColumn id="12" xr3:uid="{AC51EB0E-FCC8-4369-8951-1DBB200B2A39}" uniqueName="SchadeVznPrimo" name="schadevoorziening primo bruto" dataDxfId="58">
      <xmlColumnPr mapId="3" xpath="/Root/Brand/SchadeVznPrimo" xmlDataType="string"/>
    </tableColumn>
    <tableColumn id="23" xr3:uid="{D2536C36-340A-49EA-B88A-E4B0FA1F068B}" uniqueName="23" name="+2"/>
    <tableColumn id="13" xr3:uid="{A5B429D4-5D82-4C78-B4B6-0EC429ECE083}" uniqueName="SchadeVznUltimo" name="schadevoorziening ultimo bruto" dataDxfId="57">
      <xmlColumnPr mapId="3" xpath="/Root/Brand/SchadeVznUltimo" xmlDataType="string"/>
    </tableColumn>
    <tableColumn id="24" xr3:uid="{46786034-7EB8-43FB-BF13-66E238F786CE}" uniqueName="24" name="=2"/>
    <tableColumn id="14" xr3:uid="{E7D2C5DE-C734-424F-896A-0C6393CE5239}" uniqueName="GeledenSchade" name="geleden schade bruto" dataDxfId="56">
      <calculatedColumnFormula>Table6[[#This Row],[betaalde schade bruto]]-Table6[[#This Row],[schadevoorziening primo bruto]]+Table6[[#This Row],[schadevoorziening ultimo bruto]]</calculatedColumnFormula>
      <xmlColumnPr mapId="3" xpath="/Root/Brand/GeledenSchade" xmlDataType="string"/>
    </tableColumn>
    <tableColumn id="15" xr3:uid="{F4882342-5AC5-44EF-9D05-58EC249429E0}" uniqueName="Kosten" name="(bedrijfs-kosten bruto waarvan) kosten" dataDxfId="55">
      <xmlColumnPr mapId="3" xpath="/Root/Brand/Kosten" xmlDataType="string"/>
    </tableColumn>
    <tableColumn id="25" xr3:uid="{D8D1E6D8-36A7-4A12-BF79-F3FA201F93F7}" uniqueName="25" name="+3"/>
    <tableColumn id="16" xr3:uid="{907B6312-3687-4BC4-9857-6F1908F66F8D}" uniqueName="Provisie" name="(bedrijfs-kosten bruto waarvan) provisie" dataDxfId="54">
      <xmlColumnPr mapId="3" xpath="/Root/Brand/Provisie" xmlDataType="string"/>
    </tableColumn>
    <tableColumn id="26" xr3:uid="{B1F0AF96-7223-4671-9CD2-AA19E93C2798}" uniqueName="26" name="=3"/>
    <tableColumn id="17" xr3:uid="{321B314D-45F7-4550-9E16-FF1BFE408CE5}" uniqueName="TotaleKosten" name="bedrijfs-kosten bruto" dataDxfId="53">
      <calculatedColumnFormula>Table6[[#This Row],[(bedrijfs-kosten bruto waarvan) kosten]]+Table6[[#This Row],[(bedrijfs-kosten bruto waarvan) provisie]]</calculatedColumnFormula>
      <xmlColumnPr mapId="3" xpath="/Root/Brand/TotaleKosten" xmlDataType="string"/>
    </tableColumn>
    <tableColumn id="18" xr3:uid="{D1DC3001-7912-4840-82E0-81E2FE87DCC3}" uniqueName="Resultaat" name="resultaat voor rente bruto _x000a_(= M -T -Y)" dataDxfId="52">
      <calculatedColumnFormula>Table6[[#This Row],[verdiende premie bruto]]-Table6[[#This Row],[geleden schade bruto]]-Table6[[#This Row],[bedrijfs-kosten bruto]]</calculatedColumnFormula>
      <xmlColumnPr mapId="3" xpath="/Root/Brand/Resultaat"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B127B9B-37EB-40BB-B7E2-FEE766B70A49}" name="Table7" displayName="Table7" ref="A2:Z16" tableType="xml" totalsRowShown="0" headerRowDxfId="51">
  <tableColumns count="26">
    <tableColumn id="1" xr3:uid="{2A8F985A-575B-4915-B1B4-0F6350BD9284}" uniqueName="Branche" name="Branche" dataDxfId="50">
      <xmlColumnPr mapId="3" xpath="/Root/Transport/Branche" xmlDataType="string"/>
    </tableColumn>
    <tableColumn id="2" xr3:uid="{6695F6CB-888F-460F-8971-9235D155150E}" uniqueName="Productgroep" name="Productgroep">
      <xmlColumnPr mapId="3" xpath="/Root/Transport/Productgroep" xmlDataType="string"/>
    </tableColumn>
    <tableColumn id="3" xr3:uid="{B6F72A38-344A-4DEB-A402-A5B9B7C8C6C2}" uniqueName="Product" name="Product">
      <xmlColumnPr mapId="3" xpath="/Root/Transport/Product" xmlDataType="string"/>
    </tableColumn>
    <tableColumn id="4" xr3:uid="{2674CA6C-763C-426F-908B-E82C83E682BE}" uniqueName="Productdetail" name="Product-_x000a_detail">
      <xmlColumnPr mapId="3" xpath="/Root/Transport/Productdetail" xmlDataType="string"/>
    </tableColumn>
    <tableColumn id="5" xr3:uid="{E445EE8F-665B-4452-9750-3DEE24803352}" uniqueName="ParticulierZakelijk" name="Particulier/Zakelijk">
      <xmlColumnPr mapId="3" xpath="/Root/Transport/ParticulierZakelijk" xmlDataType="string"/>
    </tableColumn>
    <tableColumn id="6" xr3:uid="{12C462E1-04D5-47E9-9CE6-31653B83BA6C}" uniqueName="Wacasco" name="WA/_x000a_Casco" dataDxfId="49">
      <xmlColumnPr mapId="3" xpath="/Root/Transport/Wacasco" xmlDataType="string"/>
    </tableColumn>
    <tableColumn id="7" xr3:uid="{BB53F08F-8F4A-42BC-B3A1-547245304B8C}" uniqueName="GeboektePremie" name="geboekte premie bruto" dataDxfId="48">
      <xmlColumnPr mapId="3" xpath="/Root/Transport/GeboektePremie" xmlDataType="string"/>
    </tableColumn>
    <tableColumn id="19" xr3:uid="{B22318B2-126F-4045-B1DE-ED626E7D3095}" uniqueName="19" name="+"/>
    <tableColumn id="8" xr3:uid="{9DEDD029-3785-4FB0-A8F2-8E5438F520EA}" uniqueName="PremieVznPrimo" name="premie-voorziening primo bruto" dataDxfId="47">
      <xmlColumnPr mapId="3" xpath="/Root/Transport/PremieVznPrimo" xmlDataType="string"/>
    </tableColumn>
    <tableColumn id="20" xr3:uid="{65029C3E-1278-4D8E-92D8-8D251ABA68F9}" uniqueName="20" name="-"/>
    <tableColumn id="9" xr3:uid="{0D170813-98A9-4749-B341-29AC65E44608}" uniqueName="PremieVznUltimo" name="premie-voorziening ultimo bruto" dataDxfId="46">
      <xmlColumnPr mapId="3" xpath="/Root/Transport/PremieVznUltimo" xmlDataType="string"/>
    </tableColumn>
    <tableColumn id="21" xr3:uid="{2150DDA2-788C-47ED-8488-FE22F393A09E}" uniqueName="21" name="="/>
    <tableColumn id="10" xr3:uid="{04C181BE-5FED-4C5D-A774-7694F4E7DF4F}" uniqueName="VerdiendePremie" name="verdiende premie bruto" dataDxfId="45">
      <calculatedColumnFormula>Table7[[#This Row],[geboekte premie bruto]]+Table7[[#This Row],[premie-voorziening primo bruto]]-Table7[[#This Row],[premie-voorziening ultimo bruto]]</calculatedColumnFormula>
      <xmlColumnPr mapId="3" xpath="/Root/Transport/VerdiendePremie" xmlDataType="string"/>
    </tableColumn>
    <tableColumn id="11" xr3:uid="{7AAEC6D4-5954-4E12-8AF1-E98CEC5EE512}" uniqueName="BetaaldeSchade" name="betaalde schade bruto" dataDxfId="44">
      <xmlColumnPr mapId="3" xpath="/Root/Transport/BetaaldeSchade" xmlDataType="string"/>
    </tableColumn>
    <tableColumn id="22" xr3:uid="{6750DE01-7654-4D85-A957-DA8D3DBBFA4E}" uniqueName="22" name="-2"/>
    <tableColumn id="12" xr3:uid="{F30CE36E-7832-4443-9E4E-7E715AA8AFF9}" uniqueName="SchadeVznPrimo" name="schadevoorziening primo bruto" dataDxfId="43">
      <xmlColumnPr mapId="3" xpath="/Root/Transport/SchadeVznPrimo" xmlDataType="string"/>
    </tableColumn>
    <tableColumn id="23" xr3:uid="{2D43EB52-AB8A-458E-8325-33DE8C0A7F3E}" uniqueName="23" name="+2"/>
    <tableColumn id="13" xr3:uid="{9EBAAE81-DE0D-4EE7-AF80-1A38EB0C0B1F}" uniqueName="SchadeVznUltimo" name="schadevoorziening ultimo bruto" dataDxfId="42">
      <xmlColumnPr mapId="3" xpath="/Root/Transport/SchadeVznUltimo" xmlDataType="string"/>
    </tableColumn>
    <tableColumn id="24" xr3:uid="{437CA370-27F6-40EE-AF82-B9B4B5E19686}" uniqueName="24" name="=2"/>
    <tableColumn id="14" xr3:uid="{4836CDF5-89AB-417E-B76E-0C40B7E43469}" uniqueName="GeledenSchade" name="geleden schade bruto" dataDxfId="41">
      <calculatedColumnFormula>Table7[[#This Row],[betaalde schade bruto]]-Table7[[#This Row],[schadevoorziening primo bruto]]+Table7[[#This Row],[schadevoorziening ultimo bruto]]</calculatedColumnFormula>
      <xmlColumnPr mapId="3" xpath="/Root/Transport/GeledenSchade" xmlDataType="string"/>
    </tableColumn>
    <tableColumn id="15" xr3:uid="{846387CB-E6EC-4797-85F4-B0395CC3DF71}" uniqueName="Kosten" name="(bedrijfs-kosten bruto waarvan) kosten" dataDxfId="40">
      <xmlColumnPr mapId="3" xpath="/Root/Transport/Kosten" xmlDataType="string"/>
    </tableColumn>
    <tableColumn id="25" xr3:uid="{5918BFF3-C214-43E4-96AF-6194012DE026}" uniqueName="25" name="+3"/>
    <tableColumn id="16" xr3:uid="{25E30132-7113-49CA-B711-D7C81FAB29B0}" uniqueName="Provisie" name="(bedrijfs-kosten bruto waarvan) provisie" dataDxfId="39">
      <xmlColumnPr mapId="3" xpath="/Root/Transport/Provisie" xmlDataType="string"/>
    </tableColumn>
    <tableColumn id="17" xr3:uid="{18B7BEDE-0AF3-49EB-975F-6F3959B439A4}" uniqueName="TotaleKosten" name="=3"/>
    <tableColumn id="26" xr3:uid="{12898D7B-46D0-446E-817A-137A6B5CC3C0}" uniqueName="TotaleKosten" name="bedrijfs-kosten bruto" dataDxfId="38">
      <calculatedColumnFormula>Table7[[#This Row],[(bedrijfs-kosten bruto waarvan) kosten]]+Table7[[#This Row],[(bedrijfs-kosten bruto waarvan) provisie]]</calculatedColumnFormula>
      <xmlColumnPr mapId="3" xpath="/Root/Transport/TotaleKosten" xmlDataType="string"/>
    </tableColumn>
    <tableColumn id="18" xr3:uid="{7BDDCEFE-B917-4760-841B-78C3CC21D744}" uniqueName="Resultaat" name="resultaat voor rente bruto _x000a_(= M -T -Y)" dataDxfId="37">
      <calculatedColumnFormula>Table7[[#This Row],[verdiende premie bruto]]-Table7[[#This Row],[geleden schade bruto]]-Table7[[#This Row],[bedrijfs-kosten bruto]]</calculatedColumnFormula>
      <xmlColumnPr mapId="3" xpath="/Root/Transport/Resultaat" xmlDataType="string"/>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C0595D9-5993-4541-A6A3-96C835DA7CE7}" name="Table8" displayName="Table8" ref="A2:Y26" tableType="xml" totalsRowShown="0" headerRowDxfId="36">
  <tableColumns count="25">
    <tableColumn id="1" xr3:uid="{5F03725C-F2A4-4B57-B806-830F7FA12A9A}" uniqueName="Branche" name="Branche" dataDxfId="35">
      <xmlColumnPr mapId="3" xpath="/Root/Overige/Branche" xmlDataType="string"/>
    </tableColumn>
    <tableColumn id="2" xr3:uid="{956CBA77-1784-4480-9CAE-488E35809E7F}" uniqueName="Productgroep" name="Productgroep" dataDxfId="34">
      <xmlColumnPr mapId="3" xpath="/Root/Overige/Productgroep" xmlDataType="string"/>
    </tableColumn>
    <tableColumn id="3" xr3:uid="{E163CD69-78C7-4C18-879D-696AF58D4B20}" uniqueName="Product" name="Product" dataDxfId="33">
      <xmlColumnPr mapId="3" xpath="/Root/Overige/Product" xmlDataType="string"/>
    </tableColumn>
    <tableColumn id="4" xr3:uid="{D88B250C-9576-4226-8BB0-2BCC43F5FD7E}" uniqueName="Productdetail" name="Productdetail" dataDxfId="32">
      <xmlColumnPr mapId="3" xpath="/Root/Overige/Productdetail" xmlDataType="string"/>
    </tableColumn>
    <tableColumn id="5" xr3:uid="{DA494B7D-4D6C-480A-8C7A-0CF69901132D}" uniqueName="ParticulierZakelijk" name="Particulier/_x000a_Zakelijk">
      <xmlColumnPr mapId="3" xpath="/Root/Overige/ParticulierZakelijk" xmlDataType="string"/>
    </tableColumn>
    <tableColumn id="8" xr3:uid="{79B3EDAD-3E9C-4A2D-A843-9C5F3499ABBA}" uniqueName="GeboektePremie" name="geboekte premie bruto" dataDxfId="31">
      <xmlColumnPr mapId="3" xpath="/Root/Overige/GeboektePremie" xmlDataType="string"/>
    </tableColumn>
    <tableColumn id="20" xr3:uid="{0D140640-83DF-4AC7-9C04-A5AEAD9BEDA4}" uniqueName="20" name="+"/>
    <tableColumn id="9" xr3:uid="{961DA6D3-DFFB-46AE-A541-4543318E36F9}" uniqueName="PremieVznPrimo" name="premie-voorziening primo bruto" dataDxfId="30">
      <xmlColumnPr mapId="3" xpath="/Root/Overige/PremieVznPrimo" xmlDataType="string"/>
    </tableColumn>
    <tableColumn id="21" xr3:uid="{A43783B6-D169-4A8F-AC21-BA28BEBF8772}" uniqueName="21" name="-"/>
    <tableColumn id="10" xr3:uid="{BC95E77B-CB02-4E29-9DCE-0FE1B918DAE5}" uniqueName="PremieVznUltimo" name="premie-voorziening ultimo bruto" dataDxfId="29">
      <xmlColumnPr mapId="3" xpath="/Root/Overige/PremieVznUltimo" xmlDataType="string"/>
    </tableColumn>
    <tableColumn id="22" xr3:uid="{E5376A38-3ADF-436F-8FF9-C4C2E725E6A1}" uniqueName="22" name="="/>
    <tableColumn id="11" xr3:uid="{78AAA49C-2369-4209-8F53-2C14E45BEABD}" uniqueName="VerdiendePremie" name="verdiende premie bruto" dataDxfId="28">
      <calculatedColumnFormula>Table8[[#This Row],[geboekte premie bruto]]+Table8[[#This Row],[premie-voorziening primo bruto]]-Table8[[#This Row],[premie-voorziening ultimo bruto]]</calculatedColumnFormula>
      <xmlColumnPr mapId="3" xpath="/Root/Overige/VerdiendePremie" xmlDataType="string"/>
    </tableColumn>
    <tableColumn id="12" xr3:uid="{44D4DB70-E60C-4B54-BE24-30FAB7367343}" uniqueName="BetaaldeSchade" name="betaalde schade bruto" dataDxfId="27">
      <xmlColumnPr mapId="3" xpath="/Root/Overige/BetaaldeSchade" xmlDataType="string"/>
    </tableColumn>
    <tableColumn id="23" xr3:uid="{2C99402A-3B4F-4BB8-B770-9D773110F51C}" uniqueName="23" name="-2"/>
    <tableColumn id="13" xr3:uid="{FB0D2F6D-5671-47F1-B6F5-CAFFAE726BFB}" uniqueName="SchadeVznPrimo" name="schadevoor-ziening primo bruto" dataDxfId="26">
      <xmlColumnPr mapId="3" xpath="/Root/Overige/SchadeVznPrimo" xmlDataType="string"/>
    </tableColumn>
    <tableColumn id="24" xr3:uid="{B09000DA-183F-48F5-B41B-086941044C23}" uniqueName="24" name="+2"/>
    <tableColumn id="14" xr3:uid="{85090F0E-9EC2-4777-906B-B98BE90F2F7F}" uniqueName="SchadeVznUltimo" name="schadevoorziening ultimo bruto" dataDxfId="25">
      <xmlColumnPr mapId="3" xpath="/Root/Overige/SchadeVznUltimo" xmlDataType="string"/>
    </tableColumn>
    <tableColumn id="25" xr3:uid="{5F115A13-3283-412F-B9F2-7F4D1C862935}" uniqueName="25" name="=2"/>
    <tableColumn id="15" xr3:uid="{F6ED477B-FC6C-415B-920D-A5BD35A4355F}" uniqueName="GeledenSchade" name="geleden schade bruto" dataDxfId="24">
      <calculatedColumnFormula>Table8[[#This Row],[betaalde schade bruto]]-Table8[[#This Row],[schadevoor-ziening primo bruto]]+Table8[[#This Row],[schadevoorziening ultimo bruto]]</calculatedColumnFormula>
      <xmlColumnPr mapId="3" xpath="/Root/Overige/GeledenSchade" xmlDataType="string"/>
    </tableColumn>
    <tableColumn id="26" xr3:uid="{7D726976-1B9E-497C-B342-BD6A7C546C47}" uniqueName="Kosten" name="(bedrijfs-kosten bruto waarvan) kosten" dataDxfId="23">
      <xmlColumnPr mapId="3" xpath="/Root/Overige/Kosten" xmlDataType="string"/>
    </tableColumn>
    <tableColumn id="16" xr3:uid="{43DD434C-3EFA-47D4-A66B-EA65E29B7FA0}" uniqueName="Kosten" name="+3"/>
    <tableColumn id="17" xr3:uid="{73B7E06B-B0EE-4940-AD81-25BE1ADD053D}" uniqueName="Provisie" name="(bedrijfs-kosten bruto waarvan) provisie" dataDxfId="22">
      <xmlColumnPr mapId="3" xpath="/Root/Overige/Provisie" xmlDataType="string"/>
    </tableColumn>
    <tableColumn id="18" xr3:uid="{20BF27BA-AF11-4C1D-8426-8E0AEB9A2650}" uniqueName="TotaleKosten" name="=3"/>
    <tableColumn id="19" xr3:uid="{F90AC07B-297A-46A3-854D-A1447AC150EC}" uniqueName="TotaleKosten" name="bedrijfs-kosten bruto" dataDxfId="21">
      <calculatedColumnFormula>Table8[[#This Row],[(bedrijfs-kosten bruto waarvan) kosten]]+Table8[[#This Row],[(bedrijfs-kosten bruto waarvan) provisie]]</calculatedColumnFormula>
      <xmlColumnPr mapId="3" xpath="/Root/Overige/TotaleKosten" xmlDataType="string"/>
    </tableColumn>
    <tableColumn id="27" xr3:uid="{C650A4E9-19EB-4071-9428-4F3233D8013B}" uniqueName="Resultaat" name="resultaat voor rente bruto _x000a_(= N -T -Z)" dataDxfId="20">
      <calculatedColumnFormula>Table8[[#This Row],[verdiende premie bruto]]-Table8[[#This Row],[geleden schade bruto]]-Table8[[#This Row],[bedrijfs-kosten bruto]]</calculatedColumnFormula>
      <xmlColumnPr mapId="3" xpath="/Root/Overige/Resultaat"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8340D0E-4715-4BA9-975C-EAE9C2C62413}" name="Table9" displayName="Table9" ref="A2:AB23" tableType="xml" totalsRowShown="0" headerRowDxfId="19" headerRowBorderDxfId="18">
  <tableColumns count="28">
    <tableColumn id="1" xr3:uid="{07C9A0B3-87D1-4F81-A98A-B6AF0F1129BC}" uniqueName="Branche" name="Branche" dataDxfId="17">
      <xmlColumnPr mapId="3" xpath="/Root/Inkomen/Branche" xmlDataType="string"/>
    </tableColumn>
    <tableColumn id="2" xr3:uid="{12113314-A6FC-488D-9A86-B9462AB0D745}" uniqueName="Productgroep" name="Productgroep" dataDxfId="16">
      <xmlColumnPr mapId="3" xpath="/Root/Inkomen/Productgroep" xmlDataType="string"/>
    </tableColumn>
    <tableColumn id="3" xr3:uid="{0D418857-C05B-4915-860B-BCFFB915DD34}" uniqueName="Product" name="Product" dataDxfId="15">
      <xmlColumnPr mapId="3" xpath="/Root/Inkomen/Product" xmlDataType="string"/>
    </tableColumn>
    <tableColumn id="4" xr3:uid="{88969765-BD39-401C-AAC7-758035319346}" uniqueName="IndividueelCollectief" name="Individueel/collectief" dataDxfId="14">
      <xmlColumnPr mapId="3" xpath="/Root/Inkomen/IndividueelCollectief" xmlDataType="string"/>
    </tableColumn>
    <tableColumn id="5" xr3:uid="{DDF3F988-0EB9-4426-A9BB-4318B793C73A}" uniqueName="GeboektePremie" name="geboekte premie bruto" dataDxfId="13">
      <xmlColumnPr mapId="3" xpath="/Root/Inkomen/GeboektePremie" xmlDataType="string"/>
    </tableColumn>
    <tableColumn id="19" xr3:uid="{4C8600F2-2170-423B-9C97-369E754A708D}" uniqueName="19" name="+"/>
    <tableColumn id="6" xr3:uid="{17D7A478-A715-4629-998D-F0B089DCF71E}" uniqueName="PremieVznPrimo" name="premie-voorziening primo bruto" dataDxfId="12">
      <xmlColumnPr mapId="3" xpath="/Root/Inkomen/PremieVznPrimo" xmlDataType="string"/>
    </tableColumn>
    <tableColumn id="20" xr3:uid="{1EF2663C-C7F9-4203-B760-38B57D65AC2E}" uniqueName="20" name="+4"/>
    <tableColumn id="7" xr3:uid="{E528D327-18AF-4C5E-8230-F924481A3CA3}" uniqueName="WiskVznPrimo" name="wiskundige voorziening primo bruto" dataDxfId="11">
      <xmlColumnPr mapId="3" xpath="/Root/Inkomen/WiskVznPrimo" xmlDataType="string"/>
    </tableColumn>
    <tableColumn id="21" xr3:uid="{167499E8-6C40-4600-80A5-10DA134199F7}" uniqueName="21" name="-"/>
    <tableColumn id="8" xr3:uid="{9D9F16F4-978E-4284-950D-F7D654C5BE0B}" uniqueName="PremieVznUltimo" name="premie-voorziening ultimo bruto" dataDxfId="10">
      <xmlColumnPr mapId="3" xpath="/Root/Inkomen/PremieVznUltimo" xmlDataType="string"/>
    </tableColumn>
    <tableColumn id="22" xr3:uid="{1FAED97E-468B-49C4-9FB0-AFAA3C29626E}" uniqueName="22" name="-3"/>
    <tableColumn id="9" xr3:uid="{FCFB19F6-F01E-40E6-98E9-5B4C7B4E3E8A}" uniqueName="WiskVznUltimo" name="wiskundinge voorziening ultimo bruto" dataDxfId="9">
      <xmlColumnPr mapId="3" xpath="/Root/Inkomen/WiskVznUltimo" xmlDataType="string"/>
    </tableColumn>
    <tableColumn id="28" xr3:uid="{3FF153B9-EB48-4587-8E12-DA375AA2200C}" uniqueName="28" name="="/>
    <tableColumn id="10" xr3:uid="{7D3FA19E-CDA0-44F9-842B-B910DF7F8D28}" uniqueName="VerdiendePremie" name="verdiende premie bruto" dataDxfId="8">
      <calculatedColumnFormula>Table9[[#This Row],[geboekte premie bruto]]+Table9[[#This Row],[premie-voorziening primo bruto]]+Table9[[#This Row],[wiskundige voorziening primo bruto]]-Table9[[#This Row],[premie-voorziening ultimo bruto]]-Table9[[#This Row],[wiskundinge voorziening ultimo bruto]]</calculatedColumnFormula>
      <xmlColumnPr mapId="3" xpath="/Root/Inkomen/VerdiendePremie" xmlDataType="string"/>
    </tableColumn>
    <tableColumn id="11" xr3:uid="{05C2AC0B-9804-43BF-B052-5A90601A58EC}" uniqueName="BetaaldeSchade" name="betaalde schade bruto" dataDxfId="7">
      <xmlColumnPr mapId="3" xpath="/Root/Inkomen/BetaaldeSchade" xmlDataType="string"/>
    </tableColumn>
    <tableColumn id="23" xr3:uid="{9E4751D3-E74B-44DE-AB97-B995F1C3D78A}" uniqueName="23" name="-2"/>
    <tableColumn id="12" xr3:uid="{7FD80972-9DDC-47C1-A1F8-CC81E84EF18B}" uniqueName="SchadeVznPrimo" name="schadevoorziening primo bruto" dataDxfId="6">
      <xmlColumnPr mapId="3" xpath="/Root/Inkomen/SchadeVznPrimo" xmlDataType="string"/>
    </tableColumn>
    <tableColumn id="24" xr3:uid="{33493EF7-E831-4D79-A8C2-B193CC6614F2}" uniqueName="24" name="+2"/>
    <tableColumn id="13" xr3:uid="{E429E7D9-8D62-450E-8E7F-6C5BFC987F3D}" uniqueName="SchadeVznUltimo" name="schadevoor-ziening ultimo bruto" dataDxfId="5">
      <xmlColumnPr mapId="3" xpath="/Root/Inkomen/SchadeVznUltimo" xmlDataType="string"/>
    </tableColumn>
    <tableColumn id="25" xr3:uid="{27E8F973-5C3A-4FDD-87F4-E06069F7D7A7}" uniqueName="25" name="=2"/>
    <tableColumn id="14" xr3:uid="{6D481426-AF0E-4A0D-947B-84D9B1F37081}" uniqueName="GeledenSchade" name="geleden schade bruto" dataDxfId="4">
      <calculatedColumnFormula>Table9[[#This Row],[betaalde schade bruto]]-Table9[[#This Row],[schadevoorziening primo bruto]]+Table9[[#This Row],[schadevoor-ziening ultimo bruto]]</calculatedColumnFormula>
      <xmlColumnPr mapId="3" xpath="/Root/Inkomen/GeledenSchade" xmlDataType="string"/>
    </tableColumn>
    <tableColumn id="15" xr3:uid="{421FE0FF-CD80-4689-89D0-B71CC54EC7C3}" uniqueName="Kosten" name="(bedrijfs-kosten bruto waarvan) kosten" dataDxfId="3">
      <xmlColumnPr mapId="3" xpath="/Root/Inkomen/Kosten" xmlDataType="string"/>
    </tableColumn>
    <tableColumn id="26" xr3:uid="{EFD3B4AC-A59F-40E5-90B6-48BEC9CB17A3}" uniqueName="26" name="+3"/>
    <tableColumn id="16" xr3:uid="{E805BEDB-50CC-4B69-ADCE-5A5644A3403F}" uniqueName="Provisie" name="(bedrijfs-kosten bruto waarvan) provisie" dataDxfId="2">
      <xmlColumnPr mapId="3" xpath="/Root/Inkomen/Provisie" xmlDataType="string"/>
    </tableColumn>
    <tableColumn id="27" xr3:uid="{BF00CA34-1D37-4396-996F-0C25EB5C0413}" uniqueName="27" name="=3"/>
    <tableColumn id="17" xr3:uid="{55EC1B96-0296-4022-9BC2-C0D715784EEC}" uniqueName="TotaleKosten" name="bedrijfs-kosten bruto" dataDxfId="1">
      <calculatedColumnFormula>Table9[[#This Row],[(bedrijfs-kosten bruto waarvan) kosten]]+Table9[[#This Row],[(bedrijfs-kosten bruto waarvan) provisie]]</calculatedColumnFormula>
      <xmlColumnPr mapId="3" xpath="/Root/Inkomen/TotaleKosten" xmlDataType="string"/>
    </tableColumn>
    <tableColumn id="18" xr3:uid="{8BA8FA79-8C3E-4760-9B4E-D4D3BA3E5909}" uniqueName="Resultaat" name="resultaat voor rente bruto _x000a_(= O -V -AA)" dataDxfId="0">
      <calculatedColumnFormula>Table9[[#This Row],[verdiende premie bruto]]-Table9[[#This Row],[geleden schade bruto]]-Table9[[#This Row],[bedrijfs-kosten bruto]]</calculatedColumnFormula>
      <xmlColumnPr mapId="3" xpath="/Root/Inkomen/Resultaat" xmlDataType="string"/>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574775BE-CC6D-45CF-B937-5B10AD6416B4}" r="B2" connectionId="0">
    <xmlCellPr id="1" xr6:uid="{C2B01E4C-7EA9-4F4A-934F-3FDE83FB5B78}" uniqueName="Vergunningnummer">
      <xmlPr mapId="3" xpath="/Root/Algemeen/Vergunningnummer" xmlDataType="integer"/>
    </xmlCellPr>
  </singleXmlCell>
  <singleXmlCell id="2" xr6:uid="{DBA41D26-CF95-4C6D-8C3A-0B423F36F91F}" r="B3" connectionId="0">
    <xmlCellPr id="1" xr6:uid="{F15A6220-697D-4E8C-87D7-193E23EF1B09}" uniqueName="BegindatumRapportageperiode">
      <xmlPr mapId="3" xpath="/Root/Algemeen/BegindatumRapportageperiode" xmlDataType="date"/>
    </xmlCellPr>
  </singleXmlCell>
  <singleXmlCell id="3" xr6:uid="{8E321436-84D4-4E8F-9821-7F383761D06D}" r="B4" connectionId="0">
    <xmlCellPr id="1" xr6:uid="{9101C075-79BE-44F4-8625-A86B16E4F1A1}" uniqueName="EinddatumRapportageperiode">
      <xmlPr mapId="3" xpath="/Root/Algemeen/EinddatumRapportageperiode" xmlDataType="date"/>
    </xmlCellPr>
  </singleXmlCell>
  <singleXmlCell id="4" xr6:uid="{32D251C9-D623-447E-9E51-BF60AE2C9482}" r="B5" connectionId="0">
    <xmlCellPr id="1" xr6:uid="{524F205B-B35F-4352-9ECE-D0765B68B6F1}" uniqueName="Toelichting">
      <xmlPr mapId="3" xpath="/Root/Algemeen/Toelichting"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vmlDrawing" Target="../drawings/vmlDrawing4.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F4484-C63A-4931-AEBB-3A2EC3E0EE43}">
  <sheetPr codeName="Sheet2"/>
  <dimension ref="A1:B167"/>
  <sheetViews>
    <sheetView tabSelected="1" topLeftCell="A149" zoomScale="85" zoomScaleNormal="85" workbookViewId="0">
      <selection activeCell="B167" sqref="B167"/>
    </sheetView>
  </sheetViews>
  <sheetFormatPr defaultRowHeight="14.4" x14ac:dyDescent="0.3"/>
  <cols>
    <col min="2" max="2" width="110" customWidth="1"/>
  </cols>
  <sheetData>
    <row r="1" spans="1:2" ht="30" x14ac:dyDescent="0.3">
      <c r="A1" s="95"/>
      <c r="B1" s="97" t="s">
        <v>256</v>
      </c>
    </row>
    <row r="2" spans="1:2" ht="15.6" x14ac:dyDescent="0.3">
      <c r="A2" s="96"/>
      <c r="B2" s="94" t="s">
        <v>253</v>
      </c>
    </row>
    <row r="3" spans="1:2" x14ac:dyDescent="0.3">
      <c r="A3" s="13"/>
      <c r="B3" s="14"/>
    </row>
    <row r="4" spans="1:2" x14ac:dyDescent="0.3">
      <c r="A4" s="15"/>
      <c r="B4" s="12" t="s">
        <v>113</v>
      </c>
    </row>
    <row r="5" spans="1:2" x14ac:dyDescent="0.3">
      <c r="A5">
        <v>1</v>
      </c>
      <c r="B5" s="16" t="s">
        <v>114</v>
      </c>
    </row>
    <row r="6" spans="1:2" x14ac:dyDescent="0.3">
      <c r="A6" s="17">
        <v>2</v>
      </c>
      <c r="B6" s="18" t="s">
        <v>115</v>
      </c>
    </row>
    <row r="7" spans="1:2" x14ac:dyDescent="0.3">
      <c r="A7" s="17">
        <v>3</v>
      </c>
      <c r="B7" s="18" t="s">
        <v>116</v>
      </c>
    </row>
    <row r="8" spans="1:2" x14ac:dyDescent="0.3">
      <c r="A8" s="17">
        <v>4</v>
      </c>
      <c r="B8" s="18" t="s">
        <v>117</v>
      </c>
    </row>
    <row r="9" spans="1:2" x14ac:dyDescent="0.3">
      <c r="A9" s="17"/>
      <c r="B9" s="18"/>
    </row>
    <row r="10" spans="1:2" x14ac:dyDescent="0.3">
      <c r="A10" s="19">
        <v>1</v>
      </c>
      <c r="B10" s="12" t="s">
        <v>118</v>
      </c>
    </row>
    <row r="11" spans="1:2" x14ac:dyDescent="0.3">
      <c r="A11" s="13"/>
      <c r="B11" s="20" t="s">
        <v>119</v>
      </c>
    </row>
    <row r="12" spans="1:2" ht="26.4" x14ac:dyDescent="0.3">
      <c r="A12" s="13"/>
      <c r="B12" s="20" t="s">
        <v>120</v>
      </c>
    </row>
    <row r="13" spans="1:2" x14ac:dyDescent="0.3">
      <c r="A13" s="13"/>
      <c r="B13" s="20"/>
    </row>
    <row r="14" spans="1:2" x14ac:dyDescent="0.3">
      <c r="A14" s="21" t="s">
        <v>125</v>
      </c>
      <c r="B14" s="16"/>
    </row>
    <row r="15" spans="1:2" ht="26.4" x14ac:dyDescent="0.3">
      <c r="A15" s="19" t="s">
        <v>122</v>
      </c>
      <c r="B15" s="20" t="s">
        <v>123</v>
      </c>
    </row>
    <row r="16" spans="1:2" ht="26.4" x14ac:dyDescent="0.3">
      <c r="A16" s="19"/>
      <c r="B16" s="20" t="s">
        <v>124</v>
      </c>
    </row>
    <row r="17" spans="1:2" x14ac:dyDescent="0.3">
      <c r="A17" s="19"/>
      <c r="B17" s="20"/>
    </row>
    <row r="18" spans="1:2" x14ac:dyDescent="0.3">
      <c r="A18" s="22" t="s">
        <v>121</v>
      </c>
      <c r="B18" s="16"/>
    </row>
    <row r="19" spans="1:2" ht="26.4" x14ac:dyDescent="0.3">
      <c r="A19" s="19" t="s">
        <v>122</v>
      </c>
      <c r="B19" s="20" t="s">
        <v>254</v>
      </c>
    </row>
    <row r="20" spans="1:2" x14ac:dyDescent="0.3">
      <c r="A20" s="19"/>
      <c r="B20" s="20"/>
    </row>
    <row r="21" spans="1:2" x14ac:dyDescent="0.3">
      <c r="A21" s="19"/>
      <c r="B21" s="40" t="s">
        <v>257</v>
      </c>
    </row>
    <row r="22" spans="1:2" ht="52.8" x14ac:dyDescent="0.3">
      <c r="A22" s="19"/>
      <c r="B22" s="20" t="s">
        <v>279</v>
      </c>
    </row>
    <row r="23" spans="1:2" x14ac:dyDescent="0.3">
      <c r="A23" s="13"/>
      <c r="B23" s="16"/>
    </row>
    <row r="24" spans="1:2" ht="17.399999999999999" x14ac:dyDescent="0.3">
      <c r="A24" s="15"/>
      <c r="B24" s="23" t="s">
        <v>126</v>
      </c>
    </row>
    <row r="25" spans="1:2" x14ac:dyDescent="0.3">
      <c r="A25" s="15"/>
      <c r="B25" s="16"/>
    </row>
    <row r="26" spans="1:2" x14ac:dyDescent="0.3">
      <c r="A26" s="15">
        <v>2</v>
      </c>
      <c r="B26" s="12" t="s">
        <v>115</v>
      </c>
    </row>
    <row r="27" spans="1:2" ht="26.4" x14ac:dyDescent="0.3">
      <c r="A27" s="15"/>
      <c r="B27" s="16" t="s">
        <v>127</v>
      </c>
    </row>
    <row r="28" spans="1:2" x14ac:dyDescent="0.3">
      <c r="A28" s="15"/>
      <c r="B28" s="24" t="s">
        <v>128</v>
      </c>
    </row>
    <row r="29" spans="1:2" x14ac:dyDescent="0.3">
      <c r="A29" s="15"/>
      <c r="B29" s="16" t="s">
        <v>129</v>
      </c>
    </row>
    <row r="30" spans="1:2" x14ac:dyDescent="0.3">
      <c r="A30" s="15"/>
      <c r="B30" s="16"/>
    </row>
    <row r="31" spans="1:2" x14ac:dyDescent="0.3">
      <c r="A31" s="15" t="s">
        <v>130</v>
      </c>
      <c r="B31" s="12" t="s">
        <v>131</v>
      </c>
    </row>
    <row r="32" spans="1:2" ht="26.4" x14ac:dyDescent="0.3">
      <c r="A32" s="15"/>
      <c r="B32" s="16" t="s">
        <v>132</v>
      </c>
    </row>
    <row r="33" spans="1:2" x14ac:dyDescent="0.3">
      <c r="A33" s="15"/>
      <c r="B33" s="16"/>
    </row>
    <row r="34" spans="1:2" x14ac:dyDescent="0.3">
      <c r="A34" s="15" t="s">
        <v>133</v>
      </c>
      <c r="B34" s="12" t="s">
        <v>134</v>
      </c>
    </row>
    <row r="35" spans="1:2" x14ac:dyDescent="0.3">
      <c r="A35" s="15"/>
      <c r="B35" s="16" t="s">
        <v>135</v>
      </c>
    </row>
    <row r="36" spans="1:2" ht="26.4" x14ac:dyDescent="0.3">
      <c r="A36" s="15"/>
      <c r="B36" s="16" t="s">
        <v>136</v>
      </c>
    </row>
    <row r="37" spans="1:2" ht="26.4" x14ac:dyDescent="0.3">
      <c r="A37" s="15"/>
      <c r="B37" s="25" t="s">
        <v>255</v>
      </c>
    </row>
    <row r="38" spans="1:2" x14ac:dyDescent="0.3">
      <c r="A38" s="15"/>
      <c r="B38" s="16"/>
    </row>
    <row r="39" spans="1:2" x14ac:dyDescent="0.3">
      <c r="A39" s="26" t="s">
        <v>137</v>
      </c>
      <c r="B39" s="27" t="s">
        <v>138</v>
      </c>
    </row>
    <row r="40" spans="1:2" ht="26.4" x14ac:dyDescent="0.3">
      <c r="A40" s="15"/>
      <c r="B40" s="16" t="s">
        <v>139</v>
      </c>
    </row>
    <row r="41" spans="1:2" x14ac:dyDescent="0.3">
      <c r="A41" s="19"/>
      <c r="B41" s="28" t="s">
        <v>140</v>
      </c>
    </row>
    <row r="42" spans="1:2" x14ac:dyDescent="0.3">
      <c r="A42" s="19"/>
      <c r="B42" s="28" t="s">
        <v>141</v>
      </c>
    </row>
    <row r="43" spans="1:2" x14ac:dyDescent="0.3">
      <c r="A43" s="19"/>
      <c r="B43" s="28" t="s">
        <v>142</v>
      </c>
    </row>
    <row r="44" spans="1:2" ht="27" x14ac:dyDescent="0.3">
      <c r="A44" s="15"/>
      <c r="B44" s="29" t="s">
        <v>143</v>
      </c>
    </row>
    <row r="45" spans="1:2" ht="27" x14ac:dyDescent="0.3">
      <c r="A45" s="15"/>
      <c r="B45" s="29" t="s">
        <v>144</v>
      </c>
    </row>
    <row r="46" spans="1:2" ht="26.4" x14ac:dyDescent="0.3">
      <c r="A46" s="15"/>
      <c r="B46" s="16" t="s">
        <v>145</v>
      </c>
    </row>
    <row r="47" spans="1:2" ht="26.4" x14ac:dyDescent="0.3">
      <c r="A47" s="15"/>
      <c r="B47" s="16" t="s">
        <v>146</v>
      </c>
    </row>
    <row r="48" spans="1:2" ht="26.4" x14ac:dyDescent="0.3">
      <c r="A48" s="15"/>
      <c r="B48" s="16" t="s">
        <v>147</v>
      </c>
    </row>
    <row r="49" spans="1:2" ht="26.4" x14ac:dyDescent="0.3">
      <c r="A49" s="15"/>
      <c r="B49" s="16" t="s">
        <v>148</v>
      </c>
    </row>
    <row r="50" spans="1:2" x14ac:dyDescent="0.3">
      <c r="A50" s="15"/>
      <c r="B50" s="16" t="s">
        <v>149</v>
      </c>
    </row>
    <row r="51" spans="1:2" x14ac:dyDescent="0.3">
      <c r="A51" s="15"/>
      <c r="B51" s="20"/>
    </row>
    <row r="52" spans="1:2" x14ac:dyDescent="0.3">
      <c r="A52" s="15">
        <v>3</v>
      </c>
      <c r="B52" s="12" t="s">
        <v>116</v>
      </c>
    </row>
    <row r="53" spans="1:2" x14ac:dyDescent="0.3">
      <c r="A53" s="15"/>
      <c r="B53" s="16"/>
    </row>
    <row r="54" spans="1:2" x14ac:dyDescent="0.3">
      <c r="A54" s="15" t="s">
        <v>150</v>
      </c>
      <c r="B54" s="12" t="s">
        <v>151</v>
      </c>
    </row>
    <row r="55" spans="1:2" x14ac:dyDescent="0.3">
      <c r="A55" s="15"/>
      <c r="B55" s="30" t="s">
        <v>115</v>
      </c>
    </row>
    <row r="56" spans="1:2" x14ac:dyDescent="0.3">
      <c r="A56" s="15"/>
      <c r="B56" s="16" t="s">
        <v>152</v>
      </c>
    </row>
    <row r="57" spans="1:2" ht="26.4" x14ac:dyDescent="0.3">
      <c r="A57" s="15"/>
      <c r="B57" s="16" t="s">
        <v>153</v>
      </c>
    </row>
    <row r="58" spans="1:2" ht="26.4" x14ac:dyDescent="0.3">
      <c r="A58" s="15"/>
      <c r="B58" s="16" t="s">
        <v>154</v>
      </c>
    </row>
    <row r="59" spans="1:2" x14ac:dyDescent="0.3">
      <c r="A59" s="15"/>
      <c r="B59" s="30" t="s">
        <v>155</v>
      </c>
    </row>
    <row r="60" spans="1:2" ht="26.4" x14ac:dyDescent="0.3">
      <c r="A60" s="15"/>
      <c r="B60" s="16" t="s">
        <v>156</v>
      </c>
    </row>
    <row r="61" spans="1:2" x14ac:dyDescent="0.3">
      <c r="A61" s="15"/>
      <c r="B61" s="30" t="s">
        <v>157</v>
      </c>
    </row>
    <row r="62" spans="1:2" ht="26.4" x14ac:dyDescent="0.3">
      <c r="A62" s="15"/>
      <c r="B62" s="16" t="s">
        <v>158</v>
      </c>
    </row>
    <row r="63" spans="1:2" x14ac:dyDescent="0.3">
      <c r="A63" s="15"/>
      <c r="B63" s="16" t="s">
        <v>159</v>
      </c>
    </row>
    <row r="64" spans="1:2" ht="26.4" x14ac:dyDescent="0.3">
      <c r="A64" s="15"/>
      <c r="B64" s="16" t="s">
        <v>160</v>
      </c>
    </row>
    <row r="65" spans="1:2" x14ac:dyDescent="0.3">
      <c r="A65" s="15"/>
      <c r="B65" s="16"/>
    </row>
    <row r="66" spans="1:2" x14ac:dyDescent="0.3">
      <c r="A66" s="15" t="s">
        <v>161</v>
      </c>
      <c r="B66" s="12" t="s">
        <v>162</v>
      </c>
    </row>
    <row r="67" spans="1:2" ht="26.4" x14ac:dyDescent="0.3">
      <c r="A67" s="15"/>
      <c r="B67" s="16" t="s">
        <v>163</v>
      </c>
    </row>
    <row r="68" spans="1:2" x14ac:dyDescent="0.3">
      <c r="A68" s="15"/>
      <c r="B68" s="16" t="s">
        <v>164</v>
      </c>
    </row>
    <row r="69" spans="1:2" ht="26.4" x14ac:dyDescent="0.3">
      <c r="A69" s="15"/>
      <c r="B69" s="16" t="s">
        <v>165</v>
      </c>
    </row>
    <row r="70" spans="1:2" x14ac:dyDescent="0.3">
      <c r="A70" s="15"/>
      <c r="B70" s="16"/>
    </row>
    <row r="71" spans="1:2" x14ac:dyDescent="0.3">
      <c r="A71" s="15" t="s">
        <v>166</v>
      </c>
      <c r="B71" s="12" t="s">
        <v>167</v>
      </c>
    </row>
    <row r="72" spans="1:2" x14ac:dyDescent="0.3">
      <c r="A72" s="15"/>
      <c r="B72" s="31" t="s">
        <v>115</v>
      </c>
    </row>
    <row r="73" spans="1:2" ht="26.4" x14ac:dyDescent="0.3">
      <c r="A73" s="15"/>
      <c r="B73" s="16" t="s">
        <v>168</v>
      </c>
    </row>
    <row r="74" spans="1:2" ht="26.4" x14ac:dyDescent="0.3">
      <c r="A74" s="15"/>
      <c r="B74" s="16" t="s">
        <v>169</v>
      </c>
    </row>
    <row r="75" spans="1:2" x14ac:dyDescent="0.3">
      <c r="A75" s="19"/>
      <c r="B75" s="28" t="s">
        <v>170</v>
      </c>
    </row>
    <row r="76" spans="1:2" x14ac:dyDescent="0.3">
      <c r="A76" s="19"/>
      <c r="B76" s="28" t="s">
        <v>171</v>
      </c>
    </row>
    <row r="77" spans="1:2" x14ac:dyDescent="0.3">
      <c r="A77" s="19"/>
      <c r="B77" s="28" t="s">
        <v>172</v>
      </c>
    </row>
    <row r="78" spans="1:2" x14ac:dyDescent="0.3">
      <c r="A78" s="19"/>
      <c r="B78" s="28" t="s">
        <v>173</v>
      </c>
    </row>
    <row r="79" spans="1:2" x14ac:dyDescent="0.3">
      <c r="A79" s="19"/>
      <c r="B79" s="28" t="s">
        <v>174</v>
      </c>
    </row>
    <row r="80" spans="1:2" x14ac:dyDescent="0.3">
      <c r="A80" s="19"/>
      <c r="B80" s="28" t="s">
        <v>175</v>
      </c>
    </row>
    <row r="81" spans="1:2" x14ac:dyDescent="0.3">
      <c r="A81" s="19"/>
      <c r="B81" s="28" t="s">
        <v>176</v>
      </c>
    </row>
    <row r="82" spans="1:2" x14ac:dyDescent="0.3">
      <c r="A82" s="19"/>
      <c r="B82" s="28" t="s">
        <v>177</v>
      </c>
    </row>
    <row r="83" spans="1:2" x14ac:dyDescent="0.3">
      <c r="A83" s="19"/>
      <c r="B83" s="28" t="s">
        <v>178</v>
      </c>
    </row>
    <row r="84" spans="1:2" x14ac:dyDescent="0.3">
      <c r="A84" s="19"/>
      <c r="B84" s="28" t="s">
        <v>179</v>
      </c>
    </row>
    <row r="85" spans="1:2" x14ac:dyDescent="0.3">
      <c r="A85" s="19"/>
      <c r="B85" s="28" t="s">
        <v>180</v>
      </c>
    </row>
    <row r="86" spans="1:2" x14ac:dyDescent="0.3">
      <c r="A86" s="19"/>
      <c r="B86" s="28" t="s">
        <v>181</v>
      </c>
    </row>
    <row r="87" spans="1:2" x14ac:dyDescent="0.3">
      <c r="A87" s="19"/>
      <c r="B87" s="28" t="s">
        <v>182</v>
      </c>
    </row>
    <row r="88" spans="1:2" x14ac:dyDescent="0.3">
      <c r="A88" s="15"/>
      <c r="B88" s="16"/>
    </row>
    <row r="89" spans="1:2" x14ac:dyDescent="0.3">
      <c r="A89" s="15" t="s">
        <v>183</v>
      </c>
      <c r="B89" s="12" t="s">
        <v>184</v>
      </c>
    </row>
    <row r="90" spans="1:2" ht="26.4" x14ac:dyDescent="0.3">
      <c r="A90" s="15"/>
      <c r="B90" s="16" t="s">
        <v>185</v>
      </c>
    </row>
    <row r="91" spans="1:2" ht="26.4" x14ac:dyDescent="0.3">
      <c r="A91" s="15"/>
      <c r="B91" s="16" t="s">
        <v>186</v>
      </c>
    </row>
    <row r="92" spans="1:2" ht="26.4" x14ac:dyDescent="0.3">
      <c r="A92" s="15"/>
      <c r="B92" s="16" t="s">
        <v>187</v>
      </c>
    </row>
    <row r="93" spans="1:2" x14ac:dyDescent="0.3">
      <c r="A93" s="15"/>
      <c r="B93" s="16"/>
    </row>
    <row r="94" spans="1:2" x14ac:dyDescent="0.3">
      <c r="A94" s="26" t="s">
        <v>188</v>
      </c>
      <c r="B94" s="27" t="s">
        <v>189</v>
      </c>
    </row>
    <row r="95" spans="1:2" ht="26.4" x14ac:dyDescent="0.3">
      <c r="A95" s="15"/>
      <c r="B95" s="16" t="s">
        <v>190</v>
      </c>
    </row>
    <row r="96" spans="1:2" x14ac:dyDescent="0.3">
      <c r="A96" s="15"/>
      <c r="B96" s="16"/>
    </row>
    <row r="97" spans="1:2" x14ac:dyDescent="0.3">
      <c r="A97" s="15">
        <v>4</v>
      </c>
      <c r="B97" s="27" t="s">
        <v>191</v>
      </c>
    </row>
    <row r="98" spans="1:2" x14ac:dyDescent="0.3">
      <c r="A98" s="15"/>
      <c r="B98" s="12"/>
    </row>
    <row r="99" spans="1:2" x14ac:dyDescent="0.3">
      <c r="A99" s="15" t="s">
        <v>192</v>
      </c>
      <c r="B99" s="12" t="s">
        <v>193</v>
      </c>
    </row>
    <row r="100" spans="1:2" x14ac:dyDescent="0.3">
      <c r="A100" s="19"/>
      <c r="B100" s="28" t="s">
        <v>194</v>
      </c>
    </row>
    <row r="101" spans="1:2" x14ac:dyDescent="0.3">
      <c r="A101" s="19"/>
      <c r="B101" s="28" t="s">
        <v>195</v>
      </c>
    </row>
    <row r="102" spans="1:2" x14ac:dyDescent="0.3">
      <c r="A102" s="19"/>
      <c r="B102" s="28" t="s">
        <v>196</v>
      </c>
    </row>
    <row r="103" spans="1:2" x14ac:dyDescent="0.3">
      <c r="A103" s="19"/>
      <c r="B103" s="28" t="s">
        <v>197</v>
      </c>
    </row>
    <row r="104" spans="1:2" x14ac:dyDescent="0.3">
      <c r="A104" s="15"/>
      <c r="B104" s="28" t="s">
        <v>198</v>
      </c>
    </row>
    <row r="105" spans="1:2" x14ac:dyDescent="0.3">
      <c r="A105" s="15"/>
    </row>
    <row r="106" spans="1:2" x14ac:dyDescent="0.3">
      <c r="A106" s="15" t="s">
        <v>199</v>
      </c>
      <c r="B106" s="12" t="s">
        <v>200</v>
      </c>
    </row>
    <row r="107" spans="1:2" x14ac:dyDescent="0.3">
      <c r="A107" s="15"/>
      <c r="B107" s="31" t="s">
        <v>115</v>
      </c>
    </row>
    <row r="108" spans="1:2" ht="26.4" x14ac:dyDescent="0.3">
      <c r="A108" s="15"/>
      <c r="B108" s="16" t="s">
        <v>280</v>
      </c>
    </row>
    <row r="109" spans="1:2" x14ac:dyDescent="0.3">
      <c r="A109" s="15"/>
      <c r="B109" s="16" t="s">
        <v>201</v>
      </c>
    </row>
    <row r="110" spans="1:2" x14ac:dyDescent="0.3">
      <c r="A110" s="15"/>
      <c r="B110" s="16" t="s">
        <v>202</v>
      </c>
    </row>
    <row r="111" spans="1:2" ht="26.4" x14ac:dyDescent="0.3">
      <c r="A111" s="15"/>
      <c r="B111" s="16" t="s">
        <v>203</v>
      </c>
    </row>
    <row r="112" spans="1:2" ht="26.4" x14ac:dyDescent="0.3">
      <c r="A112" s="15"/>
      <c r="B112" s="16" t="s">
        <v>204</v>
      </c>
    </row>
    <row r="113" spans="1:2" x14ac:dyDescent="0.3">
      <c r="A113" s="15"/>
      <c r="B113" s="16" t="s">
        <v>205</v>
      </c>
    </row>
    <row r="114" spans="1:2" x14ac:dyDescent="0.3">
      <c r="A114" s="15"/>
      <c r="B114" s="16" t="s">
        <v>206</v>
      </c>
    </row>
    <row r="115" spans="1:2" x14ac:dyDescent="0.3">
      <c r="A115" s="26" t="s">
        <v>207</v>
      </c>
      <c r="B115" s="27" t="s">
        <v>7</v>
      </c>
    </row>
    <row r="116" spans="1:2" ht="53.4" x14ac:dyDescent="0.3">
      <c r="A116" s="15"/>
      <c r="B116" s="32" t="s">
        <v>208</v>
      </c>
    </row>
    <row r="117" spans="1:2" x14ac:dyDescent="0.3">
      <c r="A117" s="15"/>
      <c r="B117" s="28" t="s">
        <v>209</v>
      </c>
    </row>
    <row r="118" spans="1:2" x14ac:dyDescent="0.3">
      <c r="A118" s="15"/>
      <c r="B118" s="28" t="s">
        <v>210</v>
      </c>
    </row>
    <row r="119" spans="1:2" ht="26.4" x14ac:dyDescent="0.3">
      <c r="A119" s="15"/>
      <c r="B119" s="33" t="s">
        <v>211</v>
      </c>
    </row>
    <row r="120" spans="1:2" ht="26.4" x14ac:dyDescent="0.3">
      <c r="A120" s="15"/>
      <c r="B120" s="28" t="s">
        <v>212</v>
      </c>
    </row>
    <row r="121" spans="1:2" ht="26.4" x14ac:dyDescent="0.3">
      <c r="A121" s="15"/>
      <c r="B121" s="16" t="s">
        <v>213</v>
      </c>
    </row>
    <row r="122" spans="1:2" x14ac:dyDescent="0.3">
      <c r="A122" s="15"/>
      <c r="B122" s="34" t="s">
        <v>214</v>
      </c>
    </row>
    <row r="123" spans="1:2" ht="27" x14ac:dyDescent="0.3">
      <c r="A123" s="15"/>
      <c r="B123" s="35" t="s">
        <v>215</v>
      </c>
    </row>
    <row r="124" spans="1:2" x14ac:dyDescent="0.3">
      <c r="A124" s="26" t="s">
        <v>216</v>
      </c>
      <c r="B124" s="27" t="s">
        <v>16</v>
      </c>
    </row>
    <row r="125" spans="1:2" x14ac:dyDescent="0.3">
      <c r="A125" s="15"/>
      <c r="B125" s="16"/>
    </row>
    <row r="126" spans="1:2" x14ac:dyDescent="0.3">
      <c r="A126" s="15"/>
      <c r="B126" s="28" t="s">
        <v>217</v>
      </c>
    </row>
    <row r="127" spans="1:2" x14ac:dyDescent="0.3">
      <c r="A127" s="15"/>
      <c r="B127" s="28" t="s">
        <v>218</v>
      </c>
    </row>
    <row r="128" spans="1:2" x14ac:dyDescent="0.3">
      <c r="A128" s="15"/>
      <c r="B128" s="28" t="s">
        <v>219</v>
      </c>
    </row>
    <row r="129" spans="1:2" ht="26.4" x14ac:dyDescent="0.3">
      <c r="A129" s="15"/>
      <c r="B129" s="28" t="s">
        <v>220</v>
      </c>
    </row>
    <row r="130" spans="1:2" x14ac:dyDescent="0.3">
      <c r="A130" s="15"/>
      <c r="B130" s="28" t="s">
        <v>221</v>
      </c>
    </row>
    <row r="131" spans="1:2" ht="26.4" x14ac:dyDescent="0.3">
      <c r="A131" s="15"/>
      <c r="B131" s="28" t="s">
        <v>222</v>
      </c>
    </row>
    <row r="132" spans="1:2" ht="26.4" x14ac:dyDescent="0.3">
      <c r="A132" s="15"/>
      <c r="B132" s="28" t="s">
        <v>223</v>
      </c>
    </row>
    <row r="133" spans="1:2" x14ac:dyDescent="0.3">
      <c r="A133" s="15"/>
      <c r="B133" s="28" t="s">
        <v>224</v>
      </c>
    </row>
    <row r="134" spans="1:2" ht="39.6" x14ac:dyDescent="0.3">
      <c r="A134" s="15"/>
      <c r="B134" s="28" t="s">
        <v>225</v>
      </c>
    </row>
    <row r="135" spans="1:2" x14ac:dyDescent="0.3">
      <c r="A135" s="15"/>
      <c r="B135" s="16"/>
    </row>
    <row r="136" spans="1:2" x14ac:dyDescent="0.3">
      <c r="A136" s="26" t="s">
        <v>226</v>
      </c>
      <c r="B136" s="27" t="s">
        <v>227</v>
      </c>
    </row>
    <row r="137" spans="1:2" x14ac:dyDescent="0.3">
      <c r="A137" s="15"/>
      <c r="B137" s="36" t="s">
        <v>24</v>
      </c>
    </row>
    <row r="138" spans="1:2" ht="26.4" x14ac:dyDescent="0.3">
      <c r="A138" s="15"/>
      <c r="B138" s="16" t="s">
        <v>228</v>
      </c>
    </row>
    <row r="139" spans="1:2" ht="27" x14ac:dyDescent="0.3">
      <c r="A139" s="15"/>
      <c r="B139" s="30" t="s">
        <v>229</v>
      </c>
    </row>
    <row r="140" spans="1:2" ht="27" x14ac:dyDescent="0.3">
      <c r="A140" s="19"/>
      <c r="B140" s="30" t="s">
        <v>230</v>
      </c>
    </row>
    <row r="141" spans="1:2" ht="27" x14ac:dyDescent="0.3">
      <c r="A141" s="19"/>
      <c r="B141" s="30" t="s">
        <v>231</v>
      </c>
    </row>
    <row r="142" spans="1:2" ht="27" x14ac:dyDescent="0.3">
      <c r="A142" s="19"/>
      <c r="B142" s="30" t="s">
        <v>232</v>
      </c>
    </row>
    <row r="143" spans="1:2" x14ac:dyDescent="0.3">
      <c r="A143" s="19"/>
      <c r="B143" s="29" t="s">
        <v>233</v>
      </c>
    </row>
    <row r="144" spans="1:2" x14ac:dyDescent="0.3">
      <c r="A144" s="19"/>
      <c r="B144" s="30" t="s">
        <v>234</v>
      </c>
    </row>
    <row r="145" spans="1:2" x14ac:dyDescent="0.3">
      <c r="A145" s="19"/>
      <c r="B145" s="37" t="s">
        <v>235</v>
      </c>
    </row>
    <row r="146" spans="1:2" x14ac:dyDescent="0.3">
      <c r="A146" s="15"/>
      <c r="B146" s="36" t="s">
        <v>25</v>
      </c>
    </row>
    <row r="147" spans="1:2" ht="26.4" x14ac:dyDescent="0.3">
      <c r="A147" s="15"/>
      <c r="B147" s="16" t="s">
        <v>236</v>
      </c>
    </row>
    <row r="148" spans="1:2" ht="53.4" x14ac:dyDescent="0.3">
      <c r="A148" s="15"/>
      <c r="B148" s="30" t="s">
        <v>237</v>
      </c>
    </row>
    <row r="149" spans="1:2" ht="66" x14ac:dyDescent="0.3">
      <c r="A149" s="15"/>
      <c r="B149" s="31" t="s">
        <v>238</v>
      </c>
    </row>
    <row r="150" spans="1:2" ht="27" x14ac:dyDescent="0.3">
      <c r="A150" s="15"/>
      <c r="B150" s="30" t="s">
        <v>239</v>
      </c>
    </row>
    <row r="151" spans="1:2" ht="53.4" x14ac:dyDescent="0.3">
      <c r="A151" s="15"/>
      <c r="B151" s="30" t="s">
        <v>240</v>
      </c>
    </row>
    <row r="152" spans="1:2" x14ac:dyDescent="0.3">
      <c r="A152" s="19"/>
      <c r="B152" s="36" t="s">
        <v>26</v>
      </c>
    </row>
    <row r="153" spans="1:2" ht="26.4" x14ac:dyDescent="0.3">
      <c r="A153" s="19"/>
      <c r="B153" s="16" t="s">
        <v>241</v>
      </c>
    </row>
    <row r="154" spans="1:2" ht="52.8" x14ac:dyDescent="0.3">
      <c r="A154" s="19"/>
      <c r="B154" s="16" t="s">
        <v>242</v>
      </c>
    </row>
    <row r="155" spans="1:2" x14ac:dyDescent="0.3">
      <c r="A155" s="19"/>
      <c r="B155" s="16"/>
    </row>
    <row r="156" spans="1:2" ht="39.6" x14ac:dyDescent="0.3">
      <c r="A156" s="19"/>
      <c r="B156" s="16" t="s">
        <v>243</v>
      </c>
    </row>
    <row r="157" spans="1:2" ht="26.4" x14ac:dyDescent="0.3">
      <c r="A157" s="19"/>
      <c r="B157" s="16" t="s">
        <v>244</v>
      </c>
    </row>
    <row r="158" spans="1:2" x14ac:dyDescent="0.3">
      <c r="A158" s="19"/>
      <c r="B158" s="31" t="s">
        <v>245</v>
      </c>
    </row>
    <row r="159" spans="1:2" ht="26.4" x14ac:dyDescent="0.3">
      <c r="A159" s="19"/>
      <c r="B159" s="16" t="s">
        <v>246</v>
      </c>
    </row>
    <row r="160" spans="1:2" ht="26.4" x14ac:dyDescent="0.3">
      <c r="A160" s="19"/>
      <c r="B160" s="16" t="s">
        <v>247</v>
      </c>
    </row>
    <row r="161" spans="1:2" x14ac:dyDescent="0.3">
      <c r="A161" s="19"/>
      <c r="B161" s="31" t="s">
        <v>28</v>
      </c>
    </row>
    <row r="162" spans="1:2" x14ac:dyDescent="0.3">
      <c r="A162" s="15"/>
      <c r="B162" s="16"/>
    </row>
    <row r="163" spans="1:2" x14ac:dyDescent="0.3">
      <c r="A163" s="15" t="s">
        <v>248</v>
      </c>
      <c r="B163" s="12" t="s">
        <v>47</v>
      </c>
    </row>
    <row r="164" spans="1:2" ht="53.4" x14ac:dyDescent="0.3">
      <c r="A164" s="15"/>
      <c r="B164" s="29" t="s">
        <v>281</v>
      </c>
    </row>
    <row r="165" spans="1:2" ht="26.4" x14ac:dyDescent="0.3">
      <c r="A165" s="15"/>
      <c r="B165" s="38" t="s">
        <v>249</v>
      </c>
    </row>
    <row r="166" spans="1:2" ht="52.8" x14ac:dyDescent="0.3">
      <c r="A166" s="15"/>
      <c r="B166" s="16" t="s">
        <v>250</v>
      </c>
    </row>
    <row r="167" spans="1:2" ht="26.4" x14ac:dyDescent="0.3">
      <c r="A167" s="15"/>
      <c r="B167" s="16" t="s">
        <v>251</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8286-C173-494F-9E3A-4C73F1F528A4}">
  <sheetPr codeName="Sheet1"/>
  <dimension ref="A1:D10"/>
  <sheetViews>
    <sheetView zoomScale="80" zoomScaleNormal="80" workbookViewId="0">
      <selection activeCell="B4" sqref="B4"/>
    </sheetView>
  </sheetViews>
  <sheetFormatPr defaultRowHeight="14.4" x14ac:dyDescent="0.3"/>
  <cols>
    <col min="1" max="1" width="30.109375" customWidth="1"/>
    <col min="2" max="2" width="44.109375" customWidth="1"/>
  </cols>
  <sheetData>
    <row r="1" spans="1:4" ht="83.1" customHeight="1" x14ac:dyDescent="0.3">
      <c r="A1" s="168" t="s">
        <v>278</v>
      </c>
      <c r="B1" s="169"/>
    </row>
    <row r="2" spans="1:4" ht="43.2" x14ac:dyDescent="0.3">
      <c r="A2" s="41" t="s">
        <v>258</v>
      </c>
      <c r="B2" s="98"/>
    </row>
    <row r="3" spans="1:4" ht="57.6" x14ac:dyDescent="0.3">
      <c r="A3" s="92" t="s">
        <v>259</v>
      </c>
      <c r="B3" s="99"/>
    </row>
    <row r="4" spans="1:4" ht="57.6" x14ac:dyDescent="0.3">
      <c r="A4" s="41" t="s">
        <v>260</v>
      </c>
      <c r="B4" s="100"/>
    </row>
    <row r="5" spans="1:4" ht="175.5" customHeight="1" x14ac:dyDescent="0.3">
      <c r="A5" s="93" t="s">
        <v>252</v>
      </c>
      <c r="B5" s="159"/>
      <c r="C5" s="39"/>
      <c r="D5" s="39"/>
    </row>
    <row r="6" spans="1:4" x14ac:dyDescent="0.3">
      <c r="B6" s="39"/>
      <c r="C6" s="39"/>
      <c r="D6" s="39"/>
    </row>
    <row r="7" spans="1:4" x14ac:dyDescent="0.3">
      <c r="B7" s="39"/>
      <c r="C7" s="39"/>
      <c r="D7" s="39"/>
    </row>
    <row r="8" spans="1:4" x14ac:dyDescent="0.3">
      <c r="B8" s="39"/>
      <c r="C8" s="39"/>
      <c r="D8" s="39"/>
    </row>
    <row r="9" spans="1:4" x14ac:dyDescent="0.3">
      <c r="B9" s="39"/>
    </row>
    <row r="10" spans="1:4" x14ac:dyDescent="0.3">
      <c r="B10" s="39"/>
    </row>
  </sheetData>
  <sheetProtection algorithmName="SHA-512" hashValue="X6utl3+bT987y7nOC0BUbv+tPmje364+IJgWTKXCH6G8NcpanG647HRkor1+BZe32Uaap0juRWF2j6aWQ6bGwQ==" saltValue="NA7t3/ITmmVvBTEytb7/MA==" spinCount="100000" sheet="1" selectLockedCells="1"/>
  <mergeCells count="1">
    <mergeCell ref="A1:B1"/>
  </mergeCells>
  <dataValidations count="2">
    <dataValidation type="textLength" operator="equal" allowBlank="1" showInputMessage="1" showErrorMessage="1" errorTitle="8-cijferig vergunningnummer" error="Het vergunningnummer moet uit 8 cijfers bestaan" sqref="B2" xr:uid="{156A2A86-F238-4FAB-9920-E80A680A7AE2}">
      <formula1>8</formula1>
    </dataValidation>
    <dataValidation type="date" allowBlank="1" showInputMessage="1" showErrorMessage="1" errorTitle="Datum in mm-dd-jjj" error="Vul een datum in volgens het formaat jjjj-mm-dd tussen 01-01-2021 en 31-12-2040" sqref="B3:B4" xr:uid="{100B5505-62CE-4E57-8276-D9A51498F928}">
      <formula1>44197</formula1>
      <formula2>51501</formula2>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5C4E7-CA57-4427-8F69-CAAF7C17F46F}">
  <sheetPr codeName="Sheet3"/>
  <dimension ref="A1:Y31"/>
  <sheetViews>
    <sheetView showZeros="0" zoomScale="80" zoomScaleNormal="80" workbookViewId="0">
      <pane xSplit="5" ySplit="2" topLeftCell="F9" activePane="bottomRight" state="frozen"/>
      <selection pane="topRight" activeCell="F1" sqref="F1"/>
      <selection pane="bottomLeft" activeCell="A2" sqref="A2"/>
      <selection pane="bottomRight" activeCell="F3" sqref="F3"/>
    </sheetView>
  </sheetViews>
  <sheetFormatPr defaultRowHeight="14.4" x14ac:dyDescent="0.3"/>
  <cols>
    <col min="1" max="1" width="11" customWidth="1"/>
    <col min="2" max="2" width="15.88671875" customWidth="1"/>
    <col min="3" max="3" width="10.109375" bestFit="1" customWidth="1"/>
    <col min="4" max="4" width="13.5546875" customWidth="1"/>
    <col min="5" max="5" width="9.44140625" customWidth="1"/>
    <col min="6" max="6" width="10.5546875" style="4" customWidth="1"/>
    <col min="7" max="7" width="2.44140625" style="4" customWidth="1"/>
    <col min="8" max="8" width="13.44140625" style="4" customWidth="1"/>
    <col min="9" max="9" width="2.44140625" style="4" customWidth="1"/>
    <col min="10" max="10" width="12.88671875" style="4" customWidth="1"/>
    <col min="11" max="11" width="2.44140625" style="4" bestFit="1" customWidth="1"/>
    <col min="12" max="12" width="11" style="4" customWidth="1"/>
    <col min="13" max="13" width="12" style="4" customWidth="1"/>
    <col min="14" max="14" width="2.44140625" style="4" bestFit="1" customWidth="1"/>
    <col min="15" max="15" width="13.88671875" style="4" customWidth="1"/>
    <col min="16" max="16" width="2.88671875" style="4" bestFit="1" customWidth="1"/>
    <col min="17" max="17" width="12" style="4" customWidth="1"/>
    <col min="18" max="18" width="2.88671875" style="4" bestFit="1" customWidth="1"/>
    <col min="19" max="20" width="12" style="4" customWidth="1"/>
    <col min="21" max="21" width="2.88671875" style="4" bestFit="1" customWidth="1"/>
    <col min="22" max="22" width="12" style="4" customWidth="1"/>
    <col min="23" max="23" width="2.88671875" style="4" bestFit="1" customWidth="1"/>
    <col min="24" max="25" width="12" style="4" customWidth="1"/>
  </cols>
  <sheetData>
    <row r="1" spans="1:25" ht="15" thickBot="1" x14ac:dyDescent="0.35">
      <c r="A1" s="170" t="s">
        <v>263</v>
      </c>
      <c r="B1" s="170"/>
      <c r="C1" s="170"/>
      <c r="D1" s="170"/>
      <c r="E1" s="170"/>
      <c r="F1" s="170"/>
      <c r="G1" s="170"/>
      <c r="H1" s="170"/>
      <c r="I1" s="170"/>
      <c r="J1" s="170"/>
      <c r="K1" s="170"/>
      <c r="L1" s="170"/>
      <c r="M1" s="170"/>
      <c r="N1" s="170"/>
      <c r="O1" s="170"/>
      <c r="P1" s="170"/>
      <c r="Q1" s="170"/>
      <c r="R1" s="170"/>
      <c r="S1" s="170"/>
      <c r="T1" s="170"/>
      <c r="U1" s="170"/>
      <c r="V1" s="170"/>
      <c r="W1" s="170"/>
      <c r="X1" s="170"/>
      <c r="Y1" s="170"/>
    </row>
    <row r="2" spans="1:25" s="3" customFormat="1" ht="64.5" customHeight="1" thickBot="1" x14ac:dyDescent="0.35">
      <c r="A2" s="54" t="s">
        <v>0</v>
      </c>
      <c r="B2" s="55" t="s">
        <v>1</v>
      </c>
      <c r="C2" s="55" t="s">
        <v>2</v>
      </c>
      <c r="D2" s="55" t="s">
        <v>72</v>
      </c>
      <c r="E2" s="56" t="s">
        <v>85</v>
      </c>
      <c r="F2" s="57" t="s">
        <v>73</v>
      </c>
      <c r="G2" s="136" t="s">
        <v>79</v>
      </c>
      <c r="H2" s="58" t="s">
        <v>81</v>
      </c>
      <c r="I2" s="58" t="s">
        <v>83</v>
      </c>
      <c r="J2" s="58" t="s">
        <v>82</v>
      </c>
      <c r="K2" s="58" t="s">
        <v>80</v>
      </c>
      <c r="L2" s="59" t="s">
        <v>74</v>
      </c>
      <c r="M2" s="60" t="s">
        <v>75</v>
      </c>
      <c r="N2" s="58" t="s">
        <v>268</v>
      </c>
      <c r="O2" s="61" t="s">
        <v>275</v>
      </c>
      <c r="P2" s="58" t="s">
        <v>269</v>
      </c>
      <c r="Q2" s="61" t="s">
        <v>77</v>
      </c>
      <c r="R2" s="58" t="s">
        <v>270</v>
      </c>
      <c r="S2" s="62" t="s">
        <v>78</v>
      </c>
      <c r="T2" s="60" t="s">
        <v>88</v>
      </c>
      <c r="U2" s="58" t="s">
        <v>271</v>
      </c>
      <c r="V2" s="61" t="s">
        <v>86</v>
      </c>
      <c r="W2" s="58" t="s">
        <v>272</v>
      </c>
      <c r="X2" s="62" t="s">
        <v>87</v>
      </c>
      <c r="Y2" s="63" t="s">
        <v>84</v>
      </c>
    </row>
    <row r="3" spans="1:25" x14ac:dyDescent="0.3">
      <c r="A3" s="84" t="s">
        <v>4</v>
      </c>
      <c r="B3" s="123"/>
      <c r="C3" s="123"/>
      <c r="D3" s="123" t="s">
        <v>17</v>
      </c>
      <c r="E3" s="130"/>
      <c r="F3" s="85"/>
      <c r="G3" s="137" t="s">
        <v>79</v>
      </c>
      <c r="H3" s="86"/>
      <c r="I3" s="137" t="s">
        <v>83</v>
      </c>
      <c r="J3" s="86"/>
      <c r="K3" s="137" t="s">
        <v>80</v>
      </c>
      <c r="L3" s="49">
        <f>Table5[[#This Row],[geboekte premie bruto]]+Table5[[#This Row],[premie-voorziening primo bruto]]-Table5[[#This Row],[premie-voorziening ultimo bruto]]</f>
        <v>0</v>
      </c>
      <c r="M3" s="85"/>
      <c r="N3" s="137" t="s">
        <v>83</v>
      </c>
      <c r="O3" s="86"/>
      <c r="P3" s="137" t="s">
        <v>79</v>
      </c>
      <c r="Q3" s="86"/>
      <c r="R3" s="137" t="s">
        <v>80</v>
      </c>
      <c r="S3" s="49">
        <f>Table5[[#This Row],[betaalde schade bruto]]-Table5[[#This Row],[schadevoor-ziening primo bruto]]+Table5[[#This Row],[schadevoorziening ultimo bruto]]</f>
        <v>0</v>
      </c>
      <c r="T3" s="85"/>
      <c r="U3" s="137" t="s">
        <v>79</v>
      </c>
      <c r="V3" s="86"/>
      <c r="W3" s="137" t="s">
        <v>80</v>
      </c>
      <c r="X3" s="49">
        <f>Table5[[#This Row],[(bedrijfs-kosten bruto waarvan) kosten]]+Table5[[#This Row],[(bedrijfs-kosten bruto waarvan) provisie]]</f>
        <v>0</v>
      </c>
      <c r="Y3" s="50">
        <f>Table5[[#This Row],[verdiende premie bruto]]-Table5[[#This Row],[geleden schade bruto]]-Table5[[#This Row],[bedrijfs-kosten bruto]]</f>
        <v>0</v>
      </c>
    </row>
    <row r="4" spans="1:25" x14ac:dyDescent="0.3">
      <c r="A4" s="5" t="s">
        <v>4</v>
      </c>
      <c r="B4" s="124"/>
      <c r="C4" s="124"/>
      <c r="D4" s="124" t="s">
        <v>18</v>
      </c>
      <c r="E4" s="131"/>
      <c r="F4" s="42"/>
      <c r="G4" s="138" t="s">
        <v>79</v>
      </c>
      <c r="H4" s="45"/>
      <c r="I4" s="138" t="s">
        <v>83</v>
      </c>
      <c r="J4" s="45"/>
      <c r="K4" s="138" t="s">
        <v>80</v>
      </c>
      <c r="L4" s="49">
        <f>Table5[[#This Row],[geboekte premie bruto]]+Table5[[#This Row],[premie-voorziening primo bruto]]-Table5[[#This Row],[premie-voorziening ultimo bruto]]</f>
        <v>0</v>
      </c>
      <c r="M4" s="42"/>
      <c r="N4" s="138" t="s">
        <v>83</v>
      </c>
      <c r="O4" s="45"/>
      <c r="P4" s="138" t="s">
        <v>79</v>
      </c>
      <c r="Q4" s="45"/>
      <c r="R4" s="138" t="s">
        <v>80</v>
      </c>
      <c r="S4" s="49">
        <f>Table5[[#This Row],[betaalde schade bruto]]-Table5[[#This Row],[schadevoor-ziening primo bruto]]+Table5[[#This Row],[schadevoorziening ultimo bruto]]</f>
        <v>0</v>
      </c>
      <c r="T4" s="42"/>
      <c r="U4" s="138" t="s">
        <v>79</v>
      </c>
      <c r="V4" s="45"/>
      <c r="W4" s="138" t="s">
        <v>80</v>
      </c>
      <c r="X4" s="49">
        <f>Table5[[#This Row],[(bedrijfs-kosten bruto waarvan) kosten]]+Table5[[#This Row],[(bedrijfs-kosten bruto waarvan) provisie]]</f>
        <v>0</v>
      </c>
      <c r="Y4" s="50">
        <f>Table5[[#This Row],[verdiende premie bruto]]-Table5[[#This Row],[geleden schade bruto]]-Table5[[#This Row],[bedrijfs-kosten bruto]]</f>
        <v>0</v>
      </c>
    </row>
    <row r="5" spans="1:25" x14ac:dyDescent="0.3">
      <c r="A5" s="84" t="s">
        <v>4</v>
      </c>
      <c r="B5" s="123" t="s">
        <v>5</v>
      </c>
      <c r="C5" s="123"/>
      <c r="D5" s="88"/>
      <c r="E5" s="132" t="s">
        <v>6</v>
      </c>
      <c r="F5" s="85"/>
      <c r="G5" s="137" t="s">
        <v>79</v>
      </c>
      <c r="H5" s="86"/>
      <c r="I5" s="137" t="s">
        <v>83</v>
      </c>
      <c r="J5" s="86"/>
      <c r="K5" s="137" t="s">
        <v>80</v>
      </c>
      <c r="L5" s="49">
        <f>Table5[[#This Row],[geboekte premie bruto]]+Table5[[#This Row],[premie-voorziening primo bruto]]-Table5[[#This Row],[premie-voorziening ultimo bruto]]</f>
        <v>0</v>
      </c>
      <c r="M5" s="85"/>
      <c r="N5" s="137" t="s">
        <v>83</v>
      </c>
      <c r="O5" s="86"/>
      <c r="P5" s="137" t="s">
        <v>79</v>
      </c>
      <c r="Q5" s="86"/>
      <c r="R5" s="137" t="s">
        <v>80</v>
      </c>
      <c r="S5" s="49">
        <f>Table5[[#This Row],[betaalde schade bruto]]-Table5[[#This Row],[schadevoor-ziening primo bruto]]+Table5[[#This Row],[schadevoorziening ultimo bruto]]</f>
        <v>0</v>
      </c>
      <c r="T5" s="85"/>
      <c r="U5" s="137" t="s">
        <v>79</v>
      </c>
      <c r="V5" s="86"/>
      <c r="W5" s="137" t="s">
        <v>80</v>
      </c>
      <c r="X5" s="49">
        <f>Table5[[#This Row],[(bedrijfs-kosten bruto waarvan) kosten]]+Table5[[#This Row],[(bedrijfs-kosten bruto waarvan) provisie]]</f>
        <v>0</v>
      </c>
      <c r="Y5" s="50">
        <f>Table5[[#This Row],[verdiende premie bruto]]-Table5[[#This Row],[geleden schade bruto]]-Table5[[#This Row],[bedrijfs-kosten bruto]]</f>
        <v>0</v>
      </c>
    </row>
    <row r="6" spans="1:25" x14ac:dyDescent="0.3">
      <c r="A6" s="5" t="s">
        <v>4</v>
      </c>
      <c r="B6" s="124" t="s">
        <v>5</v>
      </c>
      <c r="C6" s="124"/>
      <c r="D6" s="127"/>
      <c r="E6" s="133" t="s">
        <v>22</v>
      </c>
      <c r="F6" s="42"/>
      <c r="G6" s="138" t="s">
        <v>79</v>
      </c>
      <c r="H6" s="45"/>
      <c r="I6" s="138" t="s">
        <v>83</v>
      </c>
      <c r="J6" s="45"/>
      <c r="K6" s="138" t="s">
        <v>80</v>
      </c>
      <c r="L6" s="49">
        <f>Table5[[#This Row],[geboekte premie bruto]]+Table5[[#This Row],[premie-voorziening primo bruto]]-Table5[[#This Row],[premie-voorziening ultimo bruto]]</f>
        <v>0</v>
      </c>
      <c r="M6" s="42"/>
      <c r="N6" s="138" t="s">
        <v>83</v>
      </c>
      <c r="O6" s="45"/>
      <c r="P6" s="138" t="s">
        <v>79</v>
      </c>
      <c r="Q6" s="45"/>
      <c r="R6" s="138" t="s">
        <v>80</v>
      </c>
      <c r="S6" s="49">
        <f>Table5[[#This Row],[betaalde schade bruto]]-Table5[[#This Row],[schadevoor-ziening primo bruto]]+Table5[[#This Row],[schadevoorziening ultimo bruto]]</f>
        <v>0</v>
      </c>
      <c r="T6" s="42"/>
      <c r="U6" s="138" t="s">
        <v>79</v>
      </c>
      <c r="V6" s="45"/>
      <c r="W6" s="138" t="s">
        <v>80</v>
      </c>
      <c r="X6" s="49">
        <f>Table5[[#This Row],[(bedrijfs-kosten bruto waarvan) kosten]]+Table5[[#This Row],[(bedrijfs-kosten bruto waarvan) provisie]]</f>
        <v>0</v>
      </c>
      <c r="Y6" s="50">
        <f>Table5[[#This Row],[verdiende premie bruto]]-Table5[[#This Row],[geleden schade bruto]]-Table5[[#This Row],[bedrijfs-kosten bruto]]</f>
        <v>0</v>
      </c>
    </row>
    <row r="7" spans="1:25" x14ac:dyDescent="0.3">
      <c r="A7" s="52" t="s">
        <v>4</v>
      </c>
      <c r="B7" s="125" t="s">
        <v>5</v>
      </c>
      <c r="C7" s="125"/>
      <c r="D7" s="128"/>
      <c r="E7" s="134"/>
      <c r="F7" s="43">
        <f>F5+F6</f>
        <v>0</v>
      </c>
      <c r="G7" s="139" t="s">
        <v>79</v>
      </c>
      <c r="H7" s="46">
        <f>H5+H6</f>
        <v>0</v>
      </c>
      <c r="I7" s="140" t="s">
        <v>83</v>
      </c>
      <c r="J7" s="46">
        <f>J5+J6</f>
        <v>0</v>
      </c>
      <c r="K7" s="140" t="s">
        <v>80</v>
      </c>
      <c r="L7" s="49">
        <f>Table5[[#This Row],[geboekte premie bruto]]+Table5[[#This Row],[premie-voorziening primo bruto]]-Table5[[#This Row],[premie-voorziening ultimo bruto]]</f>
        <v>0</v>
      </c>
      <c r="M7" s="43">
        <f>M5+M6</f>
        <v>0</v>
      </c>
      <c r="N7" s="140" t="s">
        <v>83</v>
      </c>
      <c r="O7" s="46">
        <f>O5+O6</f>
        <v>0</v>
      </c>
      <c r="P7" s="140" t="s">
        <v>79</v>
      </c>
      <c r="Q7" s="46">
        <f>Q5+Q6</f>
        <v>0</v>
      </c>
      <c r="R7" s="140" t="s">
        <v>80</v>
      </c>
      <c r="S7" s="49">
        <f>Table5[[#This Row],[betaalde schade bruto]]-Table5[[#This Row],[schadevoor-ziening primo bruto]]+Table5[[#This Row],[schadevoorziening ultimo bruto]]</f>
        <v>0</v>
      </c>
      <c r="T7" s="43">
        <f>T5+T6</f>
        <v>0</v>
      </c>
      <c r="U7" s="140" t="s">
        <v>79</v>
      </c>
      <c r="V7" s="46">
        <f>V5+V6</f>
        <v>0</v>
      </c>
      <c r="W7" s="140" t="s">
        <v>80</v>
      </c>
      <c r="X7" s="49">
        <f>Table5[[#This Row],[(bedrijfs-kosten bruto waarvan) kosten]]+Table5[[#This Row],[(bedrijfs-kosten bruto waarvan) provisie]]</f>
        <v>0</v>
      </c>
      <c r="Y7" s="50">
        <f>Table5[[#This Row],[verdiende premie bruto]]-Table5[[#This Row],[geleden schade bruto]]-Table5[[#This Row],[bedrijfs-kosten bruto]]</f>
        <v>0</v>
      </c>
    </row>
    <row r="8" spans="1:25" x14ac:dyDescent="0.3">
      <c r="A8" s="5" t="s">
        <v>4</v>
      </c>
      <c r="B8" s="124" t="s">
        <v>65</v>
      </c>
      <c r="C8" s="124" t="s">
        <v>70</v>
      </c>
      <c r="D8" s="127"/>
      <c r="E8" s="133" t="s">
        <v>6</v>
      </c>
      <c r="F8" s="42"/>
      <c r="G8" s="138" t="s">
        <v>79</v>
      </c>
      <c r="H8" s="45"/>
      <c r="I8" s="138" t="s">
        <v>83</v>
      </c>
      <c r="J8" s="45"/>
      <c r="K8" s="138" t="s">
        <v>80</v>
      </c>
      <c r="L8" s="49">
        <f>Table5[[#This Row],[geboekte premie bruto]]+Table5[[#This Row],[premie-voorziening primo bruto]]-Table5[[#This Row],[premie-voorziening ultimo bruto]]</f>
        <v>0</v>
      </c>
      <c r="M8" s="42"/>
      <c r="N8" s="138" t="s">
        <v>83</v>
      </c>
      <c r="O8" s="45"/>
      <c r="P8" s="138" t="s">
        <v>79</v>
      </c>
      <c r="Q8" s="45"/>
      <c r="R8" s="138" t="s">
        <v>80</v>
      </c>
      <c r="S8" s="49">
        <f>Table5[[#This Row],[betaalde schade bruto]]-Table5[[#This Row],[schadevoor-ziening primo bruto]]+Table5[[#This Row],[schadevoorziening ultimo bruto]]</f>
        <v>0</v>
      </c>
      <c r="T8" s="42"/>
      <c r="U8" s="138" t="s">
        <v>79</v>
      </c>
      <c r="V8" s="45"/>
      <c r="W8" s="138" t="s">
        <v>80</v>
      </c>
      <c r="X8" s="49">
        <f>Table5[[#This Row],[(bedrijfs-kosten bruto waarvan) kosten]]+Table5[[#This Row],[(bedrijfs-kosten bruto waarvan) provisie]]</f>
        <v>0</v>
      </c>
      <c r="Y8" s="50">
        <f>Table5[[#This Row],[verdiende premie bruto]]-Table5[[#This Row],[geleden schade bruto]]-Table5[[#This Row],[bedrijfs-kosten bruto]]</f>
        <v>0</v>
      </c>
    </row>
    <row r="9" spans="1:25" x14ac:dyDescent="0.3">
      <c r="A9" s="84" t="s">
        <v>4</v>
      </c>
      <c r="B9" s="123" t="s">
        <v>65</v>
      </c>
      <c r="C9" s="123" t="str">
        <f>C8</f>
        <v>Vrachtauto</v>
      </c>
      <c r="D9" s="88"/>
      <c r="E9" s="132" t="s">
        <v>22</v>
      </c>
      <c r="F9" s="85"/>
      <c r="G9" s="137" t="s">
        <v>79</v>
      </c>
      <c r="H9" s="86"/>
      <c r="I9" s="137" t="s">
        <v>83</v>
      </c>
      <c r="J9" s="86"/>
      <c r="K9" s="137" t="s">
        <v>80</v>
      </c>
      <c r="L9" s="49">
        <f>Table5[[#This Row],[geboekte premie bruto]]+Table5[[#This Row],[premie-voorziening primo bruto]]-Table5[[#This Row],[premie-voorziening ultimo bruto]]</f>
        <v>0</v>
      </c>
      <c r="M9" s="85"/>
      <c r="N9" s="137" t="s">
        <v>83</v>
      </c>
      <c r="O9" s="86"/>
      <c r="P9" s="137" t="s">
        <v>79</v>
      </c>
      <c r="Q9" s="86"/>
      <c r="R9" s="137" t="s">
        <v>80</v>
      </c>
      <c r="S9" s="49">
        <f>Table5[[#This Row],[betaalde schade bruto]]-Table5[[#This Row],[schadevoor-ziening primo bruto]]+Table5[[#This Row],[schadevoorziening ultimo bruto]]</f>
        <v>0</v>
      </c>
      <c r="T9" s="85"/>
      <c r="U9" s="137" t="s">
        <v>79</v>
      </c>
      <c r="V9" s="86"/>
      <c r="W9" s="137" t="s">
        <v>80</v>
      </c>
      <c r="X9" s="49">
        <f>Table5[[#This Row],[(bedrijfs-kosten bruto waarvan) kosten]]+Table5[[#This Row],[(bedrijfs-kosten bruto waarvan) provisie]]</f>
        <v>0</v>
      </c>
      <c r="Y9" s="50">
        <f>Table5[[#This Row],[verdiende premie bruto]]-Table5[[#This Row],[geleden schade bruto]]-Table5[[#This Row],[bedrijfs-kosten bruto]]</f>
        <v>0</v>
      </c>
    </row>
    <row r="10" spans="1:25" x14ac:dyDescent="0.3">
      <c r="A10" s="52" t="s">
        <v>4</v>
      </c>
      <c r="B10" s="125" t="s">
        <v>65</v>
      </c>
      <c r="C10" s="125" t="str">
        <f>C8</f>
        <v>Vrachtauto</v>
      </c>
      <c r="D10" s="128"/>
      <c r="E10" s="134"/>
      <c r="F10" s="43">
        <f>F8+F9</f>
        <v>0</v>
      </c>
      <c r="G10" s="140" t="s">
        <v>79</v>
      </c>
      <c r="H10" s="46">
        <f>H8+H9</f>
        <v>0</v>
      </c>
      <c r="I10" s="140" t="s">
        <v>83</v>
      </c>
      <c r="J10" s="46">
        <f>J8+J9</f>
        <v>0</v>
      </c>
      <c r="K10" s="140" t="s">
        <v>80</v>
      </c>
      <c r="L10" s="49">
        <f>Table5[[#This Row],[geboekte premie bruto]]+Table5[[#This Row],[premie-voorziening primo bruto]]-Table5[[#This Row],[premie-voorziening ultimo bruto]]</f>
        <v>0</v>
      </c>
      <c r="M10" s="43">
        <f>M8+M9</f>
        <v>0</v>
      </c>
      <c r="N10" s="140" t="s">
        <v>83</v>
      </c>
      <c r="O10" s="46">
        <f>O8+O9</f>
        <v>0</v>
      </c>
      <c r="P10" s="140" t="s">
        <v>79</v>
      </c>
      <c r="Q10" s="46">
        <f>Q8+Q9</f>
        <v>0</v>
      </c>
      <c r="R10" s="140" t="s">
        <v>80</v>
      </c>
      <c r="S10" s="49">
        <f>Table5[[#This Row],[betaalde schade bruto]]-Table5[[#This Row],[schadevoor-ziening primo bruto]]+Table5[[#This Row],[schadevoorziening ultimo bruto]]</f>
        <v>0</v>
      </c>
      <c r="T10" s="43">
        <f>T8+T9</f>
        <v>0</v>
      </c>
      <c r="U10" s="140" t="s">
        <v>79</v>
      </c>
      <c r="V10" s="46">
        <f>V8+V9</f>
        <v>0</v>
      </c>
      <c r="W10" s="140" t="s">
        <v>80</v>
      </c>
      <c r="X10" s="49">
        <f>Table5[[#This Row],[(bedrijfs-kosten bruto waarvan) kosten]]+Table5[[#This Row],[(bedrijfs-kosten bruto waarvan) provisie]]</f>
        <v>0</v>
      </c>
      <c r="Y10" s="50">
        <f>Table5[[#This Row],[verdiende premie bruto]]-Table5[[#This Row],[geleden schade bruto]]-Table5[[#This Row],[bedrijfs-kosten bruto]]</f>
        <v>0</v>
      </c>
    </row>
    <row r="11" spans="1:25" x14ac:dyDescent="0.3">
      <c r="A11" s="84" t="s">
        <v>4</v>
      </c>
      <c r="B11" s="123" t="s">
        <v>65</v>
      </c>
      <c r="C11" s="123" t="s">
        <v>71</v>
      </c>
      <c r="D11" s="88"/>
      <c r="E11" s="132" t="s">
        <v>6</v>
      </c>
      <c r="F11" s="85"/>
      <c r="G11" s="137" t="s">
        <v>79</v>
      </c>
      <c r="H11" s="86"/>
      <c r="I11" s="137" t="s">
        <v>83</v>
      </c>
      <c r="J11" s="86"/>
      <c r="K11" s="137" t="s">
        <v>80</v>
      </c>
      <c r="L11" s="49">
        <f>Table5[[#This Row],[geboekte premie bruto]]+Table5[[#This Row],[premie-voorziening primo bruto]]-Table5[[#This Row],[premie-voorziening ultimo bruto]]</f>
        <v>0</v>
      </c>
      <c r="M11" s="85"/>
      <c r="N11" s="137" t="s">
        <v>83</v>
      </c>
      <c r="O11" s="86"/>
      <c r="P11" s="137" t="s">
        <v>79</v>
      </c>
      <c r="Q11" s="86"/>
      <c r="R11" s="137" t="s">
        <v>80</v>
      </c>
      <c r="S11" s="49">
        <f>Table5[[#This Row],[betaalde schade bruto]]-Table5[[#This Row],[schadevoor-ziening primo bruto]]+Table5[[#This Row],[schadevoorziening ultimo bruto]]</f>
        <v>0</v>
      </c>
      <c r="T11" s="85"/>
      <c r="U11" s="137" t="s">
        <v>79</v>
      </c>
      <c r="V11" s="86"/>
      <c r="W11" s="137" t="s">
        <v>80</v>
      </c>
      <c r="X11" s="49">
        <f>Table5[[#This Row],[(bedrijfs-kosten bruto waarvan) kosten]]+Table5[[#This Row],[(bedrijfs-kosten bruto waarvan) provisie]]</f>
        <v>0</v>
      </c>
      <c r="Y11" s="50">
        <f>Table5[[#This Row],[verdiende premie bruto]]-Table5[[#This Row],[geleden schade bruto]]-Table5[[#This Row],[bedrijfs-kosten bruto]]</f>
        <v>0</v>
      </c>
    </row>
    <row r="12" spans="1:25" x14ac:dyDescent="0.3">
      <c r="A12" s="5" t="s">
        <v>4</v>
      </c>
      <c r="B12" s="124" t="s">
        <v>65</v>
      </c>
      <c r="C12" s="124" t="str">
        <f>C11</f>
        <v>Bestelauto</v>
      </c>
      <c r="D12" s="127"/>
      <c r="E12" s="133" t="s">
        <v>22</v>
      </c>
      <c r="F12" s="42"/>
      <c r="G12" s="138" t="s">
        <v>79</v>
      </c>
      <c r="H12" s="45"/>
      <c r="I12" s="138" t="s">
        <v>83</v>
      </c>
      <c r="J12" s="45"/>
      <c r="K12" s="138" t="s">
        <v>80</v>
      </c>
      <c r="L12" s="49">
        <f>Table5[[#This Row],[geboekte premie bruto]]+Table5[[#This Row],[premie-voorziening primo bruto]]-Table5[[#This Row],[premie-voorziening ultimo bruto]]</f>
        <v>0</v>
      </c>
      <c r="M12" s="42"/>
      <c r="N12" s="138" t="s">
        <v>83</v>
      </c>
      <c r="O12" s="45"/>
      <c r="P12" s="138" t="s">
        <v>79</v>
      </c>
      <c r="Q12" s="45"/>
      <c r="R12" s="138" t="s">
        <v>80</v>
      </c>
      <c r="S12" s="49">
        <f>Table5[[#This Row],[betaalde schade bruto]]-Table5[[#This Row],[schadevoor-ziening primo bruto]]+Table5[[#This Row],[schadevoorziening ultimo bruto]]</f>
        <v>0</v>
      </c>
      <c r="T12" s="42"/>
      <c r="U12" s="138" t="s">
        <v>79</v>
      </c>
      <c r="V12" s="45"/>
      <c r="W12" s="138" t="s">
        <v>80</v>
      </c>
      <c r="X12" s="49">
        <f>Table5[[#This Row],[(bedrijfs-kosten bruto waarvan) kosten]]+Table5[[#This Row],[(bedrijfs-kosten bruto waarvan) provisie]]</f>
        <v>0</v>
      </c>
      <c r="Y12" s="50">
        <f>Table5[[#This Row],[verdiende premie bruto]]-Table5[[#This Row],[geleden schade bruto]]-Table5[[#This Row],[bedrijfs-kosten bruto]]</f>
        <v>0</v>
      </c>
    </row>
    <row r="13" spans="1:25" x14ac:dyDescent="0.3">
      <c r="A13" s="52" t="s">
        <v>4</v>
      </c>
      <c r="B13" s="125" t="s">
        <v>65</v>
      </c>
      <c r="C13" s="125" t="str">
        <f>C11</f>
        <v>Bestelauto</v>
      </c>
      <c r="D13" s="128"/>
      <c r="E13" s="134"/>
      <c r="F13" s="43">
        <f>F11+F12</f>
        <v>0</v>
      </c>
      <c r="G13" s="140" t="s">
        <v>79</v>
      </c>
      <c r="H13" s="46">
        <f>H11+H12</f>
        <v>0</v>
      </c>
      <c r="I13" s="140" t="s">
        <v>83</v>
      </c>
      <c r="J13" s="46">
        <f>J11+J12</f>
        <v>0</v>
      </c>
      <c r="K13" s="140" t="s">
        <v>80</v>
      </c>
      <c r="L13" s="49">
        <f>Table5[[#This Row],[geboekte premie bruto]]+Table5[[#This Row],[premie-voorziening primo bruto]]-Table5[[#This Row],[premie-voorziening ultimo bruto]]</f>
        <v>0</v>
      </c>
      <c r="M13" s="43">
        <f>M11+M12</f>
        <v>0</v>
      </c>
      <c r="N13" s="140" t="s">
        <v>83</v>
      </c>
      <c r="O13" s="46">
        <f>O11+O12</f>
        <v>0</v>
      </c>
      <c r="P13" s="140" t="s">
        <v>79</v>
      </c>
      <c r="Q13" s="46">
        <f>Q11+Q12</f>
        <v>0</v>
      </c>
      <c r="R13" s="140" t="s">
        <v>80</v>
      </c>
      <c r="S13" s="49">
        <f>Table5[[#This Row],[betaalde schade bruto]]-Table5[[#This Row],[schadevoor-ziening primo bruto]]+Table5[[#This Row],[schadevoorziening ultimo bruto]]</f>
        <v>0</v>
      </c>
      <c r="T13" s="43">
        <f>T11+T12</f>
        <v>0</v>
      </c>
      <c r="U13" s="140" t="s">
        <v>79</v>
      </c>
      <c r="V13" s="46">
        <f>V11+V12</f>
        <v>0</v>
      </c>
      <c r="W13" s="140" t="s">
        <v>80</v>
      </c>
      <c r="X13" s="49">
        <f>Table5[[#This Row],[(bedrijfs-kosten bruto waarvan) kosten]]+Table5[[#This Row],[(bedrijfs-kosten bruto waarvan) provisie]]</f>
        <v>0</v>
      </c>
      <c r="Y13" s="50">
        <f>Table5[[#This Row],[verdiende premie bruto]]-Table5[[#This Row],[geleden schade bruto]]-Table5[[#This Row],[bedrijfs-kosten bruto]]</f>
        <v>0</v>
      </c>
    </row>
    <row r="14" spans="1:25" x14ac:dyDescent="0.3">
      <c r="A14" s="52" t="s">
        <v>4</v>
      </c>
      <c r="B14" s="125" t="s">
        <v>65</v>
      </c>
      <c r="C14" s="125"/>
      <c r="D14" s="128"/>
      <c r="E14" s="134" t="s">
        <v>6</v>
      </c>
      <c r="F14" s="43">
        <f>F8+F11</f>
        <v>0</v>
      </c>
      <c r="G14" s="140" t="s">
        <v>79</v>
      </c>
      <c r="H14" s="46">
        <f>H8+H11</f>
        <v>0</v>
      </c>
      <c r="I14" s="140" t="s">
        <v>83</v>
      </c>
      <c r="J14" s="46">
        <f>J8+J11</f>
        <v>0</v>
      </c>
      <c r="K14" s="140" t="s">
        <v>80</v>
      </c>
      <c r="L14" s="49">
        <f>Table5[[#This Row],[geboekte premie bruto]]+Table5[[#This Row],[premie-voorziening primo bruto]]-Table5[[#This Row],[premie-voorziening ultimo bruto]]</f>
        <v>0</v>
      </c>
      <c r="M14" s="43">
        <f>M8+M11</f>
        <v>0</v>
      </c>
      <c r="N14" s="140" t="s">
        <v>83</v>
      </c>
      <c r="O14" s="46">
        <f>O8+O11</f>
        <v>0</v>
      </c>
      <c r="P14" s="140" t="s">
        <v>79</v>
      </c>
      <c r="Q14" s="46">
        <f>Q8+Q11</f>
        <v>0</v>
      </c>
      <c r="R14" s="140" t="s">
        <v>80</v>
      </c>
      <c r="S14" s="49">
        <f>Table5[[#This Row],[betaalde schade bruto]]-Table5[[#This Row],[schadevoor-ziening primo bruto]]+Table5[[#This Row],[schadevoorziening ultimo bruto]]</f>
        <v>0</v>
      </c>
      <c r="T14" s="43">
        <f>T8+T11</f>
        <v>0</v>
      </c>
      <c r="U14" s="140" t="s">
        <v>79</v>
      </c>
      <c r="V14" s="46">
        <f>V8+V11</f>
        <v>0</v>
      </c>
      <c r="W14" s="140" t="s">
        <v>80</v>
      </c>
      <c r="X14" s="49">
        <f>Table5[[#This Row],[(bedrijfs-kosten bruto waarvan) kosten]]+Table5[[#This Row],[(bedrijfs-kosten bruto waarvan) provisie]]</f>
        <v>0</v>
      </c>
      <c r="Y14" s="50">
        <f>Table5[[#This Row],[verdiende premie bruto]]-Table5[[#This Row],[geleden schade bruto]]-Table5[[#This Row],[bedrijfs-kosten bruto]]</f>
        <v>0</v>
      </c>
    </row>
    <row r="15" spans="1:25" x14ac:dyDescent="0.3">
      <c r="A15" s="52" t="s">
        <v>4</v>
      </c>
      <c r="B15" s="125" t="s">
        <v>65</v>
      </c>
      <c r="C15" s="125"/>
      <c r="D15" s="128"/>
      <c r="E15" s="134" t="s">
        <v>22</v>
      </c>
      <c r="F15" s="43">
        <f>F9+F12</f>
        <v>0</v>
      </c>
      <c r="G15" s="140" t="s">
        <v>79</v>
      </c>
      <c r="H15" s="46">
        <f>H9+H12</f>
        <v>0</v>
      </c>
      <c r="I15" s="140" t="s">
        <v>83</v>
      </c>
      <c r="J15" s="46">
        <f>J9+J12</f>
        <v>0</v>
      </c>
      <c r="K15" s="140" t="s">
        <v>80</v>
      </c>
      <c r="L15" s="49">
        <f>Table5[[#This Row],[geboekte premie bruto]]+Table5[[#This Row],[premie-voorziening primo bruto]]-Table5[[#This Row],[premie-voorziening ultimo bruto]]</f>
        <v>0</v>
      </c>
      <c r="M15" s="43">
        <f>M9+M12</f>
        <v>0</v>
      </c>
      <c r="N15" s="140" t="s">
        <v>83</v>
      </c>
      <c r="O15" s="46">
        <f>O9+O12</f>
        <v>0</v>
      </c>
      <c r="P15" s="140" t="s">
        <v>79</v>
      </c>
      <c r="Q15" s="46">
        <f>Q9+Q12</f>
        <v>0</v>
      </c>
      <c r="R15" s="140" t="s">
        <v>80</v>
      </c>
      <c r="S15" s="49">
        <f>Table5[[#This Row],[betaalde schade bruto]]-Table5[[#This Row],[schadevoor-ziening primo bruto]]+Table5[[#This Row],[schadevoorziening ultimo bruto]]</f>
        <v>0</v>
      </c>
      <c r="T15" s="43">
        <f>T9+T12</f>
        <v>0</v>
      </c>
      <c r="U15" s="140" t="s">
        <v>79</v>
      </c>
      <c r="V15" s="46">
        <f>V9+V12</f>
        <v>0</v>
      </c>
      <c r="W15" s="140" t="s">
        <v>80</v>
      </c>
      <c r="X15" s="49">
        <f>Table5[[#This Row],[(bedrijfs-kosten bruto waarvan) kosten]]+Table5[[#This Row],[(bedrijfs-kosten bruto waarvan) provisie]]</f>
        <v>0</v>
      </c>
      <c r="Y15" s="50">
        <f>Table5[[#This Row],[verdiende premie bruto]]-Table5[[#This Row],[geleden schade bruto]]-Table5[[#This Row],[bedrijfs-kosten bruto]]</f>
        <v>0</v>
      </c>
    </row>
    <row r="16" spans="1:25" x14ac:dyDescent="0.3">
      <c r="A16" s="52" t="s">
        <v>4</v>
      </c>
      <c r="B16" s="125" t="s">
        <v>65</v>
      </c>
      <c r="C16" s="125"/>
      <c r="D16" s="128"/>
      <c r="E16" s="134"/>
      <c r="F16" s="43">
        <f>F14+F15</f>
        <v>0</v>
      </c>
      <c r="G16" s="140" t="s">
        <v>79</v>
      </c>
      <c r="H16" s="46">
        <f>H14+H15</f>
        <v>0</v>
      </c>
      <c r="I16" s="140" t="s">
        <v>83</v>
      </c>
      <c r="J16" s="46">
        <f>J14+J15</f>
        <v>0</v>
      </c>
      <c r="K16" s="140" t="s">
        <v>80</v>
      </c>
      <c r="L16" s="49">
        <f>Table5[[#This Row],[geboekte premie bruto]]+Table5[[#This Row],[premie-voorziening primo bruto]]-Table5[[#This Row],[premie-voorziening ultimo bruto]]</f>
        <v>0</v>
      </c>
      <c r="M16" s="43">
        <f>M14+M15</f>
        <v>0</v>
      </c>
      <c r="N16" s="140" t="s">
        <v>83</v>
      </c>
      <c r="O16" s="46">
        <f>O14+O15</f>
        <v>0</v>
      </c>
      <c r="P16" s="140" t="s">
        <v>79</v>
      </c>
      <c r="Q16" s="46">
        <f>Q14+Q15</f>
        <v>0</v>
      </c>
      <c r="R16" s="140" t="s">
        <v>80</v>
      </c>
      <c r="S16" s="49">
        <f>Table5[[#This Row],[betaalde schade bruto]]-Table5[[#This Row],[schadevoor-ziening primo bruto]]+Table5[[#This Row],[schadevoorziening ultimo bruto]]</f>
        <v>0</v>
      </c>
      <c r="T16" s="43">
        <f>T14+T15</f>
        <v>0</v>
      </c>
      <c r="U16" s="140" t="s">
        <v>79</v>
      </c>
      <c r="V16" s="46">
        <f>V14+V15</f>
        <v>0</v>
      </c>
      <c r="W16" s="140" t="s">
        <v>80</v>
      </c>
      <c r="X16" s="49">
        <f>Table5[[#This Row],[(bedrijfs-kosten bruto waarvan) kosten]]+Table5[[#This Row],[(bedrijfs-kosten bruto waarvan) provisie]]</f>
        <v>0</v>
      </c>
      <c r="Y16" s="50">
        <f>Table5[[#This Row],[verdiende premie bruto]]-Table5[[#This Row],[geleden schade bruto]]-Table5[[#This Row],[bedrijfs-kosten bruto]]</f>
        <v>0</v>
      </c>
    </row>
    <row r="17" spans="1:25" x14ac:dyDescent="0.3">
      <c r="A17" s="84" t="s">
        <v>4</v>
      </c>
      <c r="B17" s="123" t="s">
        <v>66</v>
      </c>
      <c r="C17" s="123"/>
      <c r="D17" s="88"/>
      <c r="E17" s="132" t="s">
        <v>6</v>
      </c>
      <c r="F17" s="85"/>
      <c r="G17" s="137" t="s">
        <v>79</v>
      </c>
      <c r="H17" s="86"/>
      <c r="I17" s="137" t="s">
        <v>83</v>
      </c>
      <c r="J17" s="86"/>
      <c r="K17" s="137" t="s">
        <v>80</v>
      </c>
      <c r="L17" s="49">
        <f>Table5[[#This Row],[geboekte premie bruto]]+Table5[[#This Row],[premie-voorziening primo bruto]]-Table5[[#This Row],[premie-voorziening ultimo bruto]]</f>
        <v>0</v>
      </c>
      <c r="M17" s="85"/>
      <c r="N17" s="137" t="s">
        <v>83</v>
      </c>
      <c r="O17" s="86"/>
      <c r="P17" s="137" t="s">
        <v>79</v>
      </c>
      <c r="Q17" s="86"/>
      <c r="R17" s="137" t="s">
        <v>80</v>
      </c>
      <c r="S17" s="49">
        <f>Table5[[#This Row],[betaalde schade bruto]]-Table5[[#This Row],[schadevoor-ziening primo bruto]]+Table5[[#This Row],[schadevoorziening ultimo bruto]]</f>
        <v>0</v>
      </c>
      <c r="T17" s="85"/>
      <c r="U17" s="137" t="s">
        <v>79</v>
      </c>
      <c r="V17" s="86"/>
      <c r="W17" s="137" t="s">
        <v>80</v>
      </c>
      <c r="X17" s="49">
        <f>Table5[[#This Row],[(bedrijfs-kosten bruto waarvan) kosten]]+Table5[[#This Row],[(bedrijfs-kosten bruto waarvan) provisie]]</f>
        <v>0</v>
      </c>
      <c r="Y17" s="50">
        <f>Table5[[#This Row],[verdiende premie bruto]]-Table5[[#This Row],[geleden schade bruto]]-Table5[[#This Row],[bedrijfs-kosten bruto]]</f>
        <v>0</v>
      </c>
    </row>
    <row r="18" spans="1:25" x14ac:dyDescent="0.3">
      <c r="A18" s="5" t="s">
        <v>4</v>
      </c>
      <c r="B18" s="124" t="s">
        <v>66</v>
      </c>
      <c r="C18" s="124"/>
      <c r="D18" s="127"/>
      <c r="E18" s="133" t="s">
        <v>22</v>
      </c>
      <c r="F18" s="42"/>
      <c r="G18" s="138" t="s">
        <v>79</v>
      </c>
      <c r="H18" s="45"/>
      <c r="I18" s="138" t="s">
        <v>83</v>
      </c>
      <c r="J18" s="45"/>
      <c r="K18" s="138" t="s">
        <v>80</v>
      </c>
      <c r="L18" s="49">
        <f>Table5[[#This Row],[geboekte premie bruto]]+Table5[[#This Row],[premie-voorziening primo bruto]]-Table5[[#This Row],[premie-voorziening ultimo bruto]]</f>
        <v>0</v>
      </c>
      <c r="M18" s="42"/>
      <c r="N18" s="138" t="s">
        <v>83</v>
      </c>
      <c r="O18" s="45"/>
      <c r="P18" s="138" t="s">
        <v>79</v>
      </c>
      <c r="Q18" s="45"/>
      <c r="R18" s="138" t="s">
        <v>80</v>
      </c>
      <c r="S18" s="49">
        <f>Table5[[#This Row],[betaalde schade bruto]]-Table5[[#This Row],[schadevoor-ziening primo bruto]]+Table5[[#This Row],[schadevoorziening ultimo bruto]]</f>
        <v>0</v>
      </c>
      <c r="T18" s="42"/>
      <c r="U18" s="138" t="s">
        <v>79</v>
      </c>
      <c r="V18" s="45"/>
      <c r="W18" s="138" t="s">
        <v>80</v>
      </c>
      <c r="X18" s="49">
        <f>Table5[[#This Row],[(bedrijfs-kosten bruto waarvan) kosten]]+Table5[[#This Row],[(bedrijfs-kosten bruto waarvan) provisie]]</f>
        <v>0</v>
      </c>
      <c r="Y18" s="50">
        <f>Table5[[#This Row],[verdiende premie bruto]]-Table5[[#This Row],[geleden schade bruto]]-Table5[[#This Row],[bedrijfs-kosten bruto]]</f>
        <v>0</v>
      </c>
    </row>
    <row r="19" spans="1:25" x14ac:dyDescent="0.3">
      <c r="A19" s="52" t="s">
        <v>4</v>
      </c>
      <c r="B19" s="125" t="s">
        <v>66</v>
      </c>
      <c r="C19" s="125"/>
      <c r="D19" s="128"/>
      <c r="E19" s="134"/>
      <c r="F19" s="43">
        <f>F17+F18</f>
        <v>0</v>
      </c>
      <c r="G19" s="140" t="s">
        <v>79</v>
      </c>
      <c r="H19" s="46">
        <f>H17+H18</f>
        <v>0</v>
      </c>
      <c r="I19" s="140" t="s">
        <v>83</v>
      </c>
      <c r="J19" s="46">
        <f>J17+J18</f>
        <v>0</v>
      </c>
      <c r="K19" s="140" t="s">
        <v>80</v>
      </c>
      <c r="L19" s="49">
        <f>Table5[[#This Row],[geboekte premie bruto]]+Table5[[#This Row],[premie-voorziening primo bruto]]-Table5[[#This Row],[premie-voorziening ultimo bruto]]</f>
        <v>0</v>
      </c>
      <c r="M19" s="43">
        <f>M17+M18</f>
        <v>0</v>
      </c>
      <c r="N19" s="140" t="s">
        <v>83</v>
      </c>
      <c r="O19" s="46">
        <f>O17+O18</f>
        <v>0</v>
      </c>
      <c r="P19" s="140" t="s">
        <v>79</v>
      </c>
      <c r="Q19" s="46">
        <f>Q17+Q18</f>
        <v>0</v>
      </c>
      <c r="R19" s="140" t="s">
        <v>80</v>
      </c>
      <c r="S19" s="49">
        <f>Table5[[#This Row],[betaalde schade bruto]]-Table5[[#This Row],[schadevoor-ziening primo bruto]]+Table5[[#This Row],[schadevoorziening ultimo bruto]]</f>
        <v>0</v>
      </c>
      <c r="T19" s="43">
        <f>T17+T18</f>
        <v>0</v>
      </c>
      <c r="U19" s="140" t="s">
        <v>79</v>
      </c>
      <c r="V19" s="46">
        <f>V17+V18</f>
        <v>0</v>
      </c>
      <c r="W19" s="140" t="s">
        <v>80</v>
      </c>
      <c r="X19" s="49">
        <f>Table5[[#This Row],[(bedrijfs-kosten bruto waarvan) kosten]]+Table5[[#This Row],[(bedrijfs-kosten bruto waarvan) provisie]]</f>
        <v>0</v>
      </c>
      <c r="Y19" s="50">
        <f>Table5[[#This Row],[verdiende premie bruto]]-Table5[[#This Row],[geleden schade bruto]]-Table5[[#This Row],[bedrijfs-kosten bruto]]</f>
        <v>0</v>
      </c>
    </row>
    <row r="20" spans="1:25" x14ac:dyDescent="0.3">
      <c r="A20" s="5" t="s">
        <v>4</v>
      </c>
      <c r="B20" s="124" t="s">
        <v>67</v>
      </c>
      <c r="C20" s="124"/>
      <c r="D20" s="127"/>
      <c r="E20" s="133" t="s">
        <v>6</v>
      </c>
      <c r="F20" s="42"/>
      <c r="G20" s="138" t="s">
        <v>79</v>
      </c>
      <c r="H20" s="45"/>
      <c r="I20" s="138" t="s">
        <v>83</v>
      </c>
      <c r="J20" s="45"/>
      <c r="K20" s="138" t="s">
        <v>80</v>
      </c>
      <c r="L20" s="49">
        <f>Table5[[#This Row],[geboekte premie bruto]]+Table5[[#This Row],[premie-voorziening primo bruto]]-Table5[[#This Row],[premie-voorziening ultimo bruto]]</f>
        <v>0</v>
      </c>
      <c r="M20" s="42"/>
      <c r="N20" s="138" t="s">
        <v>83</v>
      </c>
      <c r="O20" s="45"/>
      <c r="P20" s="138" t="s">
        <v>79</v>
      </c>
      <c r="Q20" s="45"/>
      <c r="R20" s="138" t="s">
        <v>80</v>
      </c>
      <c r="S20" s="49">
        <f>Table5[[#This Row],[betaalde schade bruto]]-Table5[[#This Row],[schadevoor-ziening primo bruto]]+Table5[[#This Row],[schadevoorziening ultimo bruto]]</f>
        <v>0</v>
      </c>
      <c r="T20" s="42"/>
      <c r="U20" s="138" t="s">
        <v>79</v>
      </c>
      <c r="V20" s="45"/>
      <c r="W20" s="138" t="s">
        <v>80</v>
      </c>
      <c r="X20" s="49">
        <f>Table5[[#This Row],[(bedrijfs-kosten bruto waarvan) kosten]]+Table5[[#This Row],[(bedrijfs-kosten bruto waarvan) provisie]]</f>
        <v>0</v>
      </c>
      <c r="Y20" s="50">
        <f>Table5[[#This Row],[verdiende premie bruto]]-Table5[[#This Row],[geleden schade bruto]]-Table5[[#This Row],[bedrijfs-kosten bruto]]</f>
        <v>0</v>
      </c>
    </row>
    <row r="21" spans="1:25" x14ac:dyDescent="0.3">
      <c r="A21" s="84" t="s">
        <v>4</v>
      </c>
      <c r="B21" s="123" t="s">
        <v>67</v>
      </c>
      <c r="C21" s="123"/>
      <c r="D21" s="88"/>
      <c r="E21" s="132" t="s">
        <v>22</v>
      </c>
      <c r="F21" s="85"/>
      <c r="G21" s="137" t="s">
        <v>79</v>
      </c>
      <c r="H21" s="86"/>
      <c r="I21" s="137" t="s">
        <v>83</v>
      </c>
      <c r="J21" s="86"/>
      <c r="K21" s="137" t="s">
        <v>80</v>
      </c>
      <c r="L21" s="49">
        <f>Table5[[#This Row],[geboekte premie bruto]]+Table5[[#This Row],[premie-voorziening primo bruto]]-Table5[[#This Row],[premie-voorziening ultimo bruto]]</f>
        <v>0</v>
      </c>
      <c r="M21" s="85"/>
      <c r="N21" s="137" t="s">
        <v>83</v>
      </c>
      <c r="O21" s="86"/>
      <c r="P21" s="137" t="s">
        <v>79</v>
      </c>
      <c r="Q21" s="86"/>
      <c r="R21" s="137" t="s">
        <v>80</v>
      </c>
      <c r="S21" s="49">
        <f>Table5[[#This Row],[betaalde schade bruto]]-Table5[[#This Row],[schadevoor-ziening primo bruto]]+Table5[[#This Row],[schadevoorziening ultimo bruto]]</f>
        <v>0</v>
      </c>
      <c r="T21" s="85"/>
      <c r="U21" s="137" t="s">
        <v>79</v>
      </c>
      <c r="V21" s="86"/>
      <c r="W21" s="137" t="s">
        <v>80</v>
      </c>
      <c r="X21" s="49">
        <f>Table5[[#This Row],[(bedrijfs-kosten bruto waarvan) kosten]]+Table5[[#This Row],[(bedrijfs-kosten bruto waarvan) provisie]]</f>
        <v>0</v>
      </c>
      <c r="Y21" s="50">
        <f>Table5[[#This Row],[verdiende premie bruto]]-Table5[[#This Row],[geleden schade bruto]]-Table5[[#This Row],[bedrijfs-kosten bruto]]</f>
        <v>0</v>
      </c>
    </row>
    <row r="22" spans="1:25" x14ac:dyDescent="0.3">
      <c r="A22" s="52" t="s">
        <v>4</v>
      </c>
      <c r="B22" s="125" t="s">
        <v>67</v>
      </c>
      <c r="C22" s="125"/>
      <c r="D22" s="128"/>
      <c r="E22" s="134"/>
      <c r="F22" s="43">
        <f>F20+F21</f>
        <v>0</v>
      </c>
      <c r="G22" s="140" t="s">
        <v>79</v>
      </c>
      <c r="H22" s="46">
        <f>H20+H21</f>
        <v>0</v>
      </c>
      <c r="I22" s="140" t="s">
        <v>83</v>
      </c>
      <c r="J22" s="46">
        <f>J20+J21</f>
        <v>0</v>
      </c>
      <c r="K22" s="140" t="s">
        <v>80</v>
      </c>
      <c r="L22" s="49">
        <f>Table5[[#This Row],[geboekte premie bruto]]+Table5[[#This Row],[premie-voorziening primo bruto]]-Table5[[#This Row],[premie-voorziening ultimo bruto]]</f>
        <v>0</v>
      </c>
      <c r="M22" s="43">
        <f>M20+M21</f>
        <v>0</v>
      </c>
      <c r="N22" s="140" t="s">
        <v>83</v>
      </c>
      <c r="O22" s="46">
        <f>O20+O21</f>
        <v>0</v>
      </c>
      <c r="P22" s="140" t="s">
        <v>79</v>
      </c>
      <c r="Q22" s="46">
        <f>Q20+Q21</f>
        <v>0</v>
      </c>
      <c r="R22" s="140" t="s">
        <v>80</v>
      </c>
      <c r="S22" s="49">
        <f>Table5[[#This Row],[betaalde schade bruto]]-Table5[[#This Row],[schadevoor-ziening primo bruto]]+Table5[[#This Row],[schadevoorziening ultimo bruto]]</f>
        <v>0</v>
      </c>
      <c r="T22" s="43">
        <f>T20+T21</f>
        <v>0</v>
      </c>
      <c r="U22" s="140" t="s">
        <v>79</v>
      </c>
      <c r="V22" s="46">
        <f>V20+V21</f>
        <v>0</v>
      </c>
      <c r="W22" s="140" t="s">
        <v>80</v>
      </c>
      <c r="X22" s="49">
        <f>Table5[[#This Row],[(bedrijfs-kosten bruto waarvan) kosten]]+Table5[[#This Row],[(bedrijfs-kosten bruto waarvan) provisie]]</f>
        <v>0</v>
      </c>
      <c r="Y22" s="50">
        <f>Table5[[#This Row],[verdiende premie bruto]]-Table5[[#This Row],[geleden schade bruto]]-Table5[[#This Row],[bedrijfs-kosten bruto]]</f>
        <v>0</v>
      </c>
    </row>
    <row r="23" spans="1:25" x14ac:dyDescent="0.3">
      <c r="A23" s="84" t="s">
        <v>4</v>
      </c>
      <c r="B23" s="123" t="s">
        <v>68</v>
      </c>
      <c r="C23" s="123"/>
      <c r="D23" s="88"/>
      <c r="E23" s="132" t="s">
        <v>6</v>
      </c>
      <c r="F23" s="85"/>
      <c r="G23" s="137" t="s">
        <v>79</v>
      </c>
      <c r="H23" s="86"/>
      <c r="I23" s="137" t="s">
        <v>83</v>
      </c>
      <c r="J23" s="86"/>
      <c r="K23" s="137" t="s">
        <v>80</v>
      </c>
      <c r="L23" s="49">
        <f>Table5[[#This Row],[geboekte premie bruto]]+Table5[[#This Row],[premie-voorziening primo bruto]]-Table5[[#This Row],[premie-voorziening ultimo bruto]]</f>
        <v>0</v>
      </c>
      <c r="M23" s="85"/>
      <c r="N23" s="137" t="s">
        <v>83</v>
      </c>
      <c r="O23" s="86"/>
      <c r="P23" s="137" t="s">
        <v>79</v>
      </c>
      <c r="Q23" s="86"/>
      <c r="R23" s="137" t="s">
        <v>80</v>
      </c>
      <c r="S23" s="49">
        <f>Table5[[#This Row],[betaalde schade bruto]]-Table5[[#This Row],[schadevoor-ziening primo bruto]]+Table5[[#This Row],[schadevoorziening ultimo bruto]]</f>
        <v>0</v>
      </c>
      <c r="T23" s="85"/>
      <c r="U23" s="137" t="s">
        <v>79</v>
      </c>
      <c r="V23" s="86"/>
      <c r="W23" s="137" t="s">
        <v>80</v>
      </c>
      <c r="X23" s="49">
        <f>Table5[[#This Row],[(bedrijfs-kosten bruto waarvan) kosten]]+Table5[[#This Row],[(bedrijfs-kosten bruto waarvan) provisie]]</f>
        <v>0</v>
      </c>
      <c r="Y23" s="50">
        <f>Table5[[#This Row],[verdiende premie bruto]]-Table5[[#This Row],[geleden schade bruto]]-Table5[[#This Row],[bedrijfs-kosten bruto]]</f>
        <v>0</v>
      </c>
    </row>
    <row r="24" spans="1:25" x14ac:dyDescent="0.3">
      <c r="A24" s="5" t="s">
        <v>4</v>
      </c>
      <c r="B24" s="124" t="s">
        <v>68</v>
      </c>
      <c r="C24" s="124"/>
      <c r="D24" s="127"/>
      <c r="E24" s="133" t="s">
        <v>22</v>
      </c>
      <c r="F24" s="42"/>
      <c r="G24" s="138" t="s">
        <v>79</v>
      </c>
      <c r="H24" s="45"/>
      <c r="I24" s="138" t="s">
        <v>83</v>
      </c>
      <c r="J24" s="45"/>
      <c r="K24" s="138" t="s">
        <v>80</v>
      </c>
      <c r="L24" s="49">
        <f>Table5[[#This Row],[geboekte premie bruto]]+Table5[[#This Row],[premie-voorziening primo bruto]]-Table5[[#This Row],[premie-voorziening ultimo bruto]]</f>
        <v>0</v>
      </c>
      <c r="M24" s="42"/>
      <c r="N24" s="138" t="s">
        <v>83</v>
      </c>
      <c r="O24" s="45"/>
      <c r="P24" s="138" t="s">
        <v>79</v>
      </c>
      <c r="Q24" s="45"/>
      <c r="R24" s="138" t="s">
        <v>80</v>
      </c>
      <c r="S24" s="49">
        <f>Table5[[#This Row],[betaalde schade bruto]]-Table5[[#This Row],[schadevoor-ziening primo bruto]]+Table5[[#This Row],[schadevoorziening ultimo bruto]]</f>
        <v>0</v>
      </c>
      <c r="T24" s="42"/>
      <c r="U24" s="138" t="s">
        <v>79</v>
      </c>
      <c r="V24" s="45"/>
      <c r="W24" s="138" t="s">
        <v>80</v>
      </c>
      <c r="X24" s="49">
        <f>Table5[[#This Row],[(bedrijfs-kosten bruto waarvan) kosten]]+Table5[[#This Row],[(bedrijfs-kosten bruto waarvan) provisie]]</f>
        <v>0</v>
      </c>
      <c r="Y24" s="50">
        <f>Table5[[#This Row],[verdiende premie bruto]]-Table5[[#This Row],[geleden schade bruto]]-Table5[[#This Row],[bedrijfs-kosten bruto]]</f>
        <v>0</v>
      </c>
    </row>
    <row r="25" spans="1:25" x14ac:dyDescent="0.3">
      <c r="A25" s="52" t="s">
        <v>4</v>
      </c>
      <c r="B25" s="125" t="s">
        <v>68</v>
      </c>
      <c r="C25" s="125"/>
      <c r="D25" s="128"/>
      <c r="E25" s="134"/>
      <c r="F25" s="43">
        <f>F23+F24</f>
        <v>0</v>
      </c>
      <c r="G25" s="140" t="s">
        <v>79</v>
      </c>
      <c r="H25" s="46">
        <f>H23+H24</f>
        <v>0</v>
      </c>
      <c r="I25" s="140" t="s">
        <v>83</v>
      </c>
      <c r="J25" s="46">
        <f>J23+J24</f>
        <v>0</v>
      </c>
      <c r="K25" s="140" t="s">
        <v>80</v>
      </c>
      <c r="L25" s="49">
        <f>Table5[[#This Row],[geboekte premie bruto]]+Table5[[#This Row],[premie-voorziening primo bruto]]-Table5[[#This Row],[premie-voorziening ultimo bruto]]</f>
        <v>0</v>
      </c>
      <c r="M25" s="43">
        <f>M23+M24</f>
        <v>0</v>
      </c>
      <c r="N25" s="140" t="s">
        <v>83</v>
      </c>
      <c r="O25" s="46">
        <f>O23+O24</f>
        <v>0</v>
      </c>
      <c r="P25" s="140" t="s">
        <v>79</v>
      </c>
      <c r="Q25" s="46">
        <f>Q23+Q24</f>
        <v>0</v>
      </c>
      <c r="R25" s="140" t="s">
        <v>80</v>
      </c>
      <c r="S25" s="49">
        <f>Table5[[#This Row],[betaalde schade bruto]]-Table5[[#This Row],[schadevoor-ziening primo bruto]]+Table5[[#This Row],[schadevoorziening ultimo bruto]]</f>
        <v>0</v>
      </c>
      <c r="T25" s="43">
        <f>T23+T24</f>
        <v>0</v>
      </c>
      <c r="U25" s="140" t="s">
        <v>79</v>
      </c>
      <c r="V25" s="46">
        <f>V23+V24</f>
        <v>0</v>
      </c>
      <c r="W25" s="140" t="s">
        <v>80</v>
      </c>
      <c r="X25" s="49">
        <f>Table5[[#This Row],[(bedrijfs-kosten bruto waarvan) kosten]]+Table5[[#This Row],[(bedrijfs-kosten bruto waarvan) provisie]]</f>
        <v>0</v>
      </c>
      <c r="Y25" s="50">
        <f>Table5[[#This Row],[verdiende premie bruto]]-Table5[[#This Row],[geleden schade bruto]]-Table5[[#This Row],[bedrijfs-kosten bruto]]</f>
        <v>0</v>
      </c>
    </row>
    <row r="26" spans="1:25" x14ac:dyDescent="0.3">
      <c r="A26" s="5" t="s">
        <v>4</v>
      </c>
      <c r="B26" s="124" t="s">
        <v>69</v>
      </c>
      <c r="C26" s="124"/>
      <c r="D26" s="127"/>
      <c r="E26" s="133" t="s">
        <v>22</v>
      </c>
      <c r="F26" s="42"/>
      <c r="G26" s="138" t="s">
        <v>79</v>
      </c>
      <c r="H26" s="45"/>
      <c r="I26" s="138" t="s">
        <v>83</v>
      </c>
      <c r="J26" s="45"/>
      <c r="K26" s="138" t="s">
        <v>80</v>
      </c>
      <c r="L26" s="49">
        <f>Table5[[#This Row],[geboekte premie bruto]]+Table5[[#This Row],[premie-voorziening primo bruto]]-Table5[[#This Row],[premie-voorziening ultimo bruto]]</f>
        <v>0</v>
      </c>
      <c r="M26" s="42"/>
      <c r="N26" s="138" t="s">
        <v>83</v>
      </c>
      <c r="O26" s="45"/>
      <c r="P26" s="138" t="s">
        <v>79</v>
      </c>
      <c r="Q26" s="45"/>
      <c r="R26" s="138" t="s">
        <v>80</v>
      </c>
      <c r="S26" s="49">
        <f>Table5[[#This Row],[betaalde schade bruto]]-Table5[[#This Row],[schadevoor-ziening primo bruto]]+Table5[[#This Row],[schadevoorziening ultimo bruto]]</f>
        <v>0</v>
      </c>
      <c r="T26" s="42"/>
      <c r="U26" s="138" t="s">
        <v>79</v>
      </c>
      <c r="V26" s="45"/>
      <c r="W26" s="138" t="s">
        <v>80</v>
      </c>
      <c r="X26" s="49">
        <f>Table5[[#This Row],[(bedrijfs-kosten bruto waarvan) kosten]]+Table5[[#This Row],[(bedrijfs-kosten bruto waarvan) provisie]]</f>
        <v>0</v>
      </c>
      <c r="Y26" s="50">
        <f>Table5[[#This Row],[verdiende premie bruto]]-Table5[[#This Row],[geleden schade bruto]]-Table5[[#This Row],[bedrijfs-kosten bruto]]</f>
        <v>0</v>
      </c>
    </row>
    <row r="27" spans="1:25" x14ac:dyDescent="0.3">
      <c r="A27" s="84" t="s">
        <v>4</v>
      </c>
      <c r="B27" s="123" t="s">
        <v>41</v>
      </c>
      <c r="C27" s="123"/>
      <c r="D27" s="88"/>
      <c r="E27" s="132" t="s">
        <v>6</v>
      </c>
      <c r="F27" s="85"/>
      <c r="G27" s="137" t="s">
        <v>79</v>
      </c>
      <c r="H27" s="86"/>
      <c r="I27" s="137" t="s">
        <v>83</v>
      </c>
      <c r="J27" s="86"/>
      <c r="K27" s="137" t="s">
        <v>80</v>
      </c>
      <c r="L27" s="49">
        <f>Table5[[#This Row],[geboekte premie bruto]]+Table5[[#This Row],[premie-voorziening primo bruto]]-Table5[[#This Row],[premie-voorziening ultimo bruto]]</f>
        <v>0</v>
      </c>
      <c r="M27" s="85"/>
      <c r="N27" s="137" t="s">
        <v>83</v>
      </c>
      <c r="O27" s="86"/>
      <c r="P27" s="137" t="s">
        <v>79</v>
      </c>
      <c r="Q27" s="86"/>
      <c r="R27" s="137" t="s">
        <v>80</v>
      </c>
      <c r="S27" s="49">
        <f>Table5[[#This Row],[betaalde schade bruto]]-Table5[[#This Row],[schadevoor-ziening primo bruto]]+Table5[[#This Row],[schadevoorziening ultimo bruto]]</f>
        <v>0</v>
      </c>
      <c r="T27" s="85"/>
      <c r="U27" s="137" t="s">
        <v>79</v>
      </c>
      <c r="V27" s="86"/>
      <c r="W27" s="137" t="s">
        <v>80</v>
      </c>
      <c r="X27" s="49">
        <f>Table5[[#This Row],[(bedrijfs-kosten bruto waarvan) kosten]]+Table5[[#This Row],[(bedrijfs-kosten bruto waarvan) provisie]]</f>
        <v>0</v>
      </c>
      <c r="Y27" s="50">
        <f>Table5[[#This Row],[verdiende premie bruto]]-Table5[[#This Row],[geleden schade bruto]]-Table5[[#This Row],[bedrijfs-kosten bruto]]</f>
        <v>0</v>
      </c>
    </row>
    <row r="28" spans="1:25" x14ac:dyDescent="0.3">
      <c r="A28" s="5" t="s">
        <v>4</v>
      </c>
      <c r="B28" s="124" t="s">
        <v>41</v>
      </c>
      <c r="C28" s="124"/>
      <c r="D28" s="127"/>
      <c r="E28" s="133" t="s">
        <v>22</v>
      </c>
      <c r="F28" s="42"/>
      <c r="G28" s="138" t="s">
        <v>79</v>
      </c>
      <c r="H28" s="45"/>
      <c r="I28" s="138" t="s">
        <v>83</v>
      </c>
      <c r="J28" s="45"/>
      <c r="K28" s="138" t="s">
        <v>80</v>
      </c>
      <c r="L28" s="49">
        <f>Table5[[#This Row],[geboekte premie bruto]]+Table5[[#This Row],[premie-voorziening primo bruto]]-Table5[[#This Row],[premie-voorziening ultimo bruto]]</f>
        <v>0</v>
      </c>
      <c r="M28" s="42"/>
      <c r="N28" s="138" t="s">
        <v>83</v>
      </c>
      <c r="O28" s="45"/>
      <c r="P28" s="138" t="s">
        <v>79</v>
      </c>
      <c r="Q28" s="45"/>
      <c r="R28" s="138" t="s">
        <v>80</v>
      </c>
      <c r="S28" s="49">
        <f>Table5[[#This Row],[betaalde schade bruto]]-Table5[[#This Row],[schadevoor-ziening primo bruto]]+Table5[[#This Row],[schadevoorziening ultimo bruto]]</f>
        <v>0</v>
      </c>
      <c r="T28" s="42"/>
      <c r="U28" s="138" t="s">
        <v>79</v>
      </c>
      <c r="V28" s="45"/>
      <c r="W28" s="138" t="s">
        <v>80</v>
      </c>
      <c r="X28" s="49">
        <f>Table5[[#This Row],[(bedrijfs-kosten bruto waarvan) kosten]]+Table5[[#This Row],[(bedrijfs-kosten bruto waarvan) provisie]]</f>
        <v>0</v>
      </c>
      <c r="Y28" s="50">
        <f>Table5[[#This Row],[verdiende premie bruto]]-Table5[[#This Row],[geleden schade bruto]]-Table5[[#This Row],[bedrijfs-kosten bruto]]</f>
        <v>0</v>
      </c>
    </row>
    <row r="29" spans="1:25" x14ac:dyDescent="0.3">
      <c r="A29" s="52" t="s">
        <v>4</v>
      </c>
      <c r="B29" s="125" t="s">
        <v>41</v>
      </c>
      <c r="C29" s="125"/>
      <c r="D29" s="128"/>
      <c r="E29" s="134"/>
      <c r="F29" s="43">
        <f>F27+F28</f>
        <v>0</v>
      </c>
      <c r="G29" s="140" t="s">
        <v>79</v>
      </c>
      <c r="H29" s="46">
        <f>H27+H28</f>
        <v>0</v>
      </c>
      <c r="I29" s="140" t="s">
        <v>83</v>
      </c>
      <c r="J29" s="46">
        <f>J27+J28</f>
        <v>0</v>
      </c>
      <c r="K29" s="140" t="s">
        <v>80</v>
      </c>
      <c r="L29" s="49">
        <f>Table5[[#This Row],[geboekte premie bruto]]+Table5[[#This Row],[premie-voorziening primo bruto]]-Table5[[#This Row],[premie-voorziening ultimo bruto]]</f>
        <v>0</v>
      </c>
      <c r="M29" s="43">
        <f>M27+M28</f>
        <v>0</v>
      </c>
      <c r="N29" s="140" t="s">
        <v>83</v>
      </c>
      <c r="O29" s="46">
        <f>O27+O28</f>
        <v>0</v>
      </c>
      <c r="P29" s="140" t="s">
        <v>79</v>
      </c>
      <c r="Q29" s="46">
        <f>Q27+Q28</f>
        <v>0</v>
      </c>
      <c r="R29" s="140" t="s">
        <v>80</v>
      </c>
      <c r="S29" s="49">
        <f>Table5[[#This Row],[betaalde schade bruto]]-Table5[[#This Row],[schadevoor-ziening primo bruto]]+Table5[[#This Row],[schadevoorziening ultimo bruto]]</f>
        <v>0</v>
      </c>
      <c r="T29" s="43">
        <f>T27+T28</f>
        <v>0</v>
      </c>
      <c r="U29" s="140" t="s">
        <v>79</v>
      </c>
      <c r="V29" s="46">
        <f>V27+V28</f>
        <v>0</v>
      </c>
      <c r="W29" s="140" t="s">
        <v>80</v>
      </c>
      <c r="X29" s="49">
        <f>Table5[[#This Row],[(bedrijfs-kosten bruto waarvan) kosten]]+Table5[[#This Row],[(bedrijfs-kosten bruto waarvan) provisie]]</f>
        <v>0</v>
      </c>
      <c r="Y29" s="50">
        <f>Table5[[#This Row],[verdiende premie bruto]]-Table5[[#This Row],[geleden schade bruto]]-Table5[[#This Row],[bedrijfs-kosten bruto]]</f>
        <v>0</v>
      </c>
    </row>
    <row r="30" spans="1:25" x14ac:dyDescent="0.3">
      <c r="A30" s="52" t="s">
        <v>4</v>
      </c>
      <c r="B30" s="125"/>
      <c r="C30" s="125"/>
      <c r="D30" s="128"/>
      <c r="E30" s="134" t="s">
        <v>6</v>
      </c>
      <c r="F30" s="43">
        <f>F5+F14+F17+F20+F23+F27</f>
        <v>0</v>
      </c>
      <c r="G30" s="140" t="s">
        <v>79</v>
      </c>
      <c r="H30" s="46">
        <f>H5+H14+H17+H20+H23+H27</f>
        <v>0</v>
      </c>
      <c r="I30" s="140" t="s">
        <v>83</v>
      </c>
      <c r="J30" s="46">
        <f>J5+J14+J17+J20+J23+J27</f>
        <v>0</v>
      </c>
      <c r="K30" s="140" t="s">
        <v>80</v>
      </c>
      <c r="L30" s="49">
        <f>Table5[[#This Row],[geboekte premie bruto]]+Table5[[#This Row],[premie-voorziening primo bruto]]-Table5[[#This Row],[premie-voorziening ultimo bruto]]</f>
        <v>0</v>
      </c>
      <c r="M30" s="43">
        <f>M5+M14+M17+M20+M23+M27</f>
        <v>0</v>
      </c>
      <c r="N30" s="140" t="s">
        <v>83</v>
      </c>
      <c r="O30" s="46">
        <f>O5+O14+O17+O20+O23+O27</f>
        <v>0</v>
      </c>
      <c r="P30" s="140" t="s">
        <v>79</v>
      </c>
      <c r="Q30" s="46">
        <f>Q5+Q14+Q17+Q20+Q23+Q27</f>
        <v>0</v>
      </c>
      <c r="R30" s="140" t="s">
        <v>80</v>
      </c>
      <c r="S30" s="49">
        <f>Table5[[#This Row],[betaalde schade bruto]]-Table5[[#This Row],[schadevoor-ziening primo bruto]]+Table5[[#This Row],[schadevoorziening ultimo bruto]]</f>
        <v>0</v>
      </c>
      <c r="T30" s="43">
        <f>T5+T14+T17+T20+T23+T27</f>
        <v>0</v>
      </c>
      <c r="U30" s="140" t="s">
        <v>79</v>
      </c>
      <c r="V30" s="46">
        <f>V5+V14+V17+V20+V23+V27</f>
        <v>0</v>
      </c>
      <c r="W30" s="140" t="s">
        <v>80</v>
      </c>
      <c r="X30" s="49">
        <f>Table5[[#This Row],[(bedrijfs-kosten bruto waarvan) kosten]]+Table5[[#This Row],[(bedrijfs-kosten bruto waarvan) provisie]]</f>
        <v>0</v>
      </c>
      <c r="Y30" s="50">
        <f>Table5[[#This Row],[verdiende premie bruto]]-Table5[[#This Row],[geleden schade bruto]]-Table5[[#This Row],[bedrijfs-kosten bruto]]</f>
        <v>0</v>
      </c>
    </row>
    <row r="31" spans="1:25" ht="15" thickBot="1" x14ac:dyDescent="0.35">
      <c r="A31" s="53" t="s">
        <v>4</v>
      </c>
      <c r="B31" s="126"/>
      <c r="C31" s="126"/>
      <c r="D31" s="129"/>
      <c r="E31" s="135" t="s">
        <v>22</v>
      </c>
      <c r="F31" s="44">
        <f>F6+F15+F18+F21+F24+F26+F28</f>
        <v>0</v>
      </c>
      <c r="G31" s="141" t="s">
        <v>79</v>
      </c>
      <c r="H31" s="47">
        <f>H6+H15+H18+H21+H24+H26+H28</f>
        <v>0</v>
      </c>
      <c r="I31" s="141" t="s">
        <v>83</v>
      </c>
      <c r="J31" s="47">
        <f>J6+J15+J18+J21+J24+J26+J28</f>
        <v>0</v>
      </c>
      <c r="K31" s="141" t="s">
        <v>80</v>
      </c>
      <c r="L31" s="48">
        <f>Table5[[#This Row],[geboekte premie bruto]]+Table5[[#This Row],[premie-voorziening primo bruto]]-Table5[[#This Row],[premie-voorziening ultimo bruto]]</f>
        <v>0</v>
      </c>
      <c r="M31" s="44">
        <f>M6+M15+M18+M21+M24+M26+M28</f>
        <v>0</v>
      </c>
      <c r="N31" s="141" t="s">
        <v>83</v>
      </c>
      <c r="O31" s="47">
        <f>O6+O15+O18+O21+O24+O26+O28</f>
        <v>0</v>
      </c>
      <c r="P31" s="141" t="s">
        <v>79</v>
      </c>
      <c r="Q31" s="47">
        <f>Q6+Q15+Q18+Q21+Q24+Q26+Q28</f>
        <v>0</v>
      </c>
      <c r="R31" s="141" t="s">
        <v>80</v>
      </c>
      <c r="S31" s="48">
        <f>Table5[[#This Row],[betaalde schade bruto]]-Table5[[#This Row],[schadevoor-ziening primo bruto]]+Table5[[#This Row],[schadevoorziening ultimo bruto]]</f>
        <v>0</v>
      </c>
      <c r="T31" s="44">
        <f>T6+T15+T18+T21+T24+T26+T28</f>
        <v>0</v>
      </c>
      <c r="U31" s="141" t="s">
        <v>79</v>
      </c>
      <c r="V31" s="47">
        <f>V6+V15+V18+V21+V24+V26+V28</f>
        <v>0</v>
      </c>
      <c r="W31" s="141" t="s">
        <v>80</v>
      </c>
      <c r="X31" s="48">
        <f>Table5[[#This Row],[(bedrijfs-kosten bruto waarvan) kosten]]+Table5[[#This Row],[(bedrijfs-kosten bruto waarvan) provisie]]</f>
        <v>0</v>
      </c>
      <c r="Y31" s="50">
        <f>Table5[[#This Row],[verdiende premie bruto]]-Table5[[#This Row],[geleden schade bruto]]-Table5[[#This Row],[bedrijfs-kosten bruto]]</f>
        <v>0</v>
      </c>
    </row>
  </sheetData>
  <sheetProtection algorithmName="SHA-512" hashValue="Xxdb1atyjCy7nmoVof2DllBbuFIVzyw6x6A7wa64cim2lwWj87okSAQhQjGNm7o/Wb2Ahi/xXJmcG/NYyABNZQ==" saltValue="oYdPPK1qT9Uiqf8dcJhoeA==" spinCount="100000" sheet="1" selectLockedCells="1"/>
  <mergeCells count="1">
    <mergeCell ref="A1:Y1"/>
  </mergeCells>
  <dataValidations count="3">
    <dataValidation type="whole" operator="greaterThanOrEqual" allowBlank="1" showInputMessage="1" showErrorMessage="1" errorTitle="Geheel getal van 0 of hoger" error="Vul een geheel getal van 0 of hoger in" sqref="X30 V31 S31:T31 Q31 O31 L31:M31 J31 H31 F31 X29 V30 S30:T30 Q30 O30 L30:M30 J30 H30 F30 X28 V29 S29:T29 Q29 O29 L29:M29 J29 H29 F29 X27 V28 S28:T28 Q28 O28 L28:M28 J28 H28 F28 X26 V27 S27:T27 Q27 O27 L27:M27 J27 H27 F27 X25 V26 S26:T26 Q26 O26 L26:M26 J26 H26 F26 X24 V25 S25:T25 Q25 O25 L25:M25 J25 H25 F25 X23 V24 S24:T24 Q24 O24 L24:M24 J24 H24 F24 X22 V23 S23:T23 Q23 O23 L23:M23 J23 H23 F23 X21 V22 S22:T22 Q22 O22 L22:M22 J22 H22 F22 X20 V21 S21:T21 Q21 O21 L21:M21 J21 H21 F21 X19 V20 S20:T20 Q20 O20 L20:M20 J20 H20 F20 X18 V19 S19:T19 Q19 O19 L19:M19 J19 H19 F19 X17 V18 S18:T18 Q18 O18 L18:M18 J18 H18 F18 X16 V17 S17:T17 Q17 O17 L17:M17 J17 H17 F17 X15 V16 S16:T16 Q16 O16 L16:M16 J16 H16 F16 X14 V15 S15:T15 Q15 O15 L15:M15 J15 H15 F15 X13 V14 S14:T14 Q14 O14 L14:M14 J14 H14 F14 X12 V13 S13:T13 Q13 O13 L13:M13 J13 H13 F13 X11 V12 S12:T12 Q12 O12 L12:M12 J12 H12 F12 X10 V11 S11:T11 Q11 O11 L11:M11 J11 H11 F11 X9 V10 S10:T10 Q10 O10 L10:M10 J10 H10 F10 X8 V9 S9:T9 Q9 O9 L9:M9 J9 H9 F9 X7 V8 S8:T8 Q8 O8 L8:M8 J8 H8 F8 X6 V7 S7:T7 Q7 O7 L7:M7 J7 H7 F7 X5 V6 S6:T6 Q6 O6 L6:M6 J6 H6 F6 X4 V5 S5:T5 Q5 O5 L5:M5 J5 H5 F5 X3 V4 S4:T4 Q4 O4 L4:M4 J4 H4 F4 F3 V3 S3:T3 Q3 O3 L3:M3 J3 H3 X31" xr:uid="{4E56F08F-32C0-47DC-8389-1D83AB706761}">
      <formula1>0</formula1>
    </dataValidation>
    <dataValidation operator="greaterThanOrEqual" allowBlank="1" showInputMessage="1" showErrorMessage="1" errorTitle="Geheel getal van 0 of hoger" error="Vul een geheel getal van 0 of hoger in" sqref="G7" xr:uid="{10B7F11C-F83E-4D72-AE06-6118CFAD86D6}"/>
    <dataValidation type="whole" operator="greaterThan" allowBlank="1" showInputMessage="1" showErrorMessage="1" errorTitle="Geheel getal" error="Vul een geheel getal  in" sqref="Y3:Y31" xr:uid="{59580E75-5B9C-4AAA-8878-94DFA3B3344C}">
      <formula1>-1000000000</formula1>
    </dataValidation>
  </dataValidations>
  <pageMargins left="0.7" right="0.7" top="0.75" bottom="0.75" header="0.3" footer="0.3"/>
  <pageSetup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6A4E6-6B09-41FE-A2D7-0DFE30014ED6}">
  <sheetPr codeName="Sheet4"/>
  <dimension ref="A1:Z31"/>
  <sheetViews>
    <sheetView showZeros="0" zoomScale="80" zoomScaleNormal="80" workbookViewId="0">
      <pane xSplit="6" ySplit="2" topLeftCell="G3" activePane="bottomRight" state="frozen"/>
      <selection pane="topRight" activeCell="G1" sqref="G1"/>
      <selection pane="bottomLeft" activeCell="A2" sqref="A2"/>
      <selection pane="bottomRight" activeCell="N22" sqref="N22"/>
    </sheetView>
  </sheetViews>
  <sheetFormatPr defaultRowHeight="14.4" x14ac:dyDescent="0.3"/>
  <cols>
    <col min="1" max="1" width="10.88671875" bestFit="1" customWidth="1"/>
    <col min="2" max="2" width="12" bestFit="1" customWidth="1"/>
    <col min="3" max="3" width="30.109375" customWidth="1"/>
    <col min="4" max="4" width="18.5546875" bestFit="1" customWidth="1"/>
    <col min="5" max="5" width="13.5546875" customWidth="1"/>
    <col min="6" max="6" width="14.5546875" customWidth="1"/>
    <col min="7" max="7" width="11" customWidth="1"/>
    <col min="8" max="8" width="2.5546875" bestFit="1" customWidth="1"/>
    <col min="9" max="9" width="11.5546875" customWidth="1"/>
    <col min="10" max="10" width="2.44140625" customWidth="1"/>
    <col min="11" max="11" width="11.88671875" customWidth="1"/>
    <col min="12" max="12" width="2.44140625" bestFit="1" customWidth="1"/>
    <col min="13" max="14" width="12" customWidth="1"/>
    <col min="15" max="15" width="2.44140625" bestFit="1" customWidth="1"/>
    <col min="16" max="16" width="12" customWidth="1"/>
    <col min="17" max="17" width="2.88671875" bestFit="1" customWidth="1"/>
    <col min="18" max="18" width="12" customWidth="1"/>
    <col min="19" max="19" width="2.88671875" bestFit="1" customWidth="1"/>
    <col min="20" max="21" width="12" customWidth="1"/>
    <col min="22" max="22" width="2.88671875" bestFit="1" customWidth="1"/>
    <col min="23" max="23" width="12" customWidth="1"/>
    <col min="24" max="24" width="2.88671875" bestFit="1" customWidth="1"/>
    <col min="25" max="26" width="12" customWidth="1"/>
  </cols>
  <sheetData>
    <row r="1" spans="1:26" ht="15" thickBot="1" x14ac:dyDescent="0.35">
      <c r="A1" s="171" t="s">
        <v>267</v>
      </c>
      <c r="B1" s="171"/>
      <c r="C1" s="171"/>
      <c r="D1" s="171"/>
      <c r="E1" s="171"/>
      <c r="F1" s="171"/>
      <c r="G1" s="171"/>
      <c r="H1" s="171"/>
      <c r="I1" s="171"/>
      <c r="J1" s="171"/>
      <c r="K1" s="171"/>
      <c r="L1" s="171"/>
      <c r="M1" s="171"/>
      <c r="N1" s="171"/>
      <c r="O1" s="171"/>
      <c r="P1" s="171"/>
      <c r="Q1" s="171"/>
      <c r="R1" s="171"/>
      <c r="S1" s="171"/>
      <c r="T1" s="171"/>
      <c r="U1" s="171"/>
      <c r="V1" s="171"/>
      <c r="W1" s="171"/>
      <c r="X1" s="171"/>
      <c r="Y1" s="171"/>
      <c r="Z1" s="171"/>
    </row>
    <row r="2" spans="1:26" ht="65.099999999999994" customHeight="1" thickBot="1" x14ac:dyDescent="0.35">
      <c r="A2" s="64" t="s">
        <v>0</v>
      </c>
      <c r="B2" s="65" t="s">
        <v>99</v>
      </c>
      <c r="C2" s="66" t="s">
        <v>2</v>
      </c>
      <c r="D2" s="66" t="s">
        <v>3</v>
      </c>
      <c r="E2" s="65" t="s">
        <v>72</v>
      </c>
      <c r="F2" s="67" t="s">
        <v>97</v>
      </c>
      <c r="G2" s="68" t="s">
        <v>73</v>
      </c>
      <c r="H2" s="69" t="s">
        <v>79</v>
      </c>
      <c r="I2" s="70" t="s">
        <v>81</v>
      </c>
      <c r="J2" s="70" t="s">
        <v>83</v>
      </c>
      <c r="K2" s="70" t="s">
        <v>82</v>
      </c>
      <c r="L2" s="70" t="s">
        <v>80</v>
      </c>
      <c r="M2" s="71" t="s">
        <v>74</v>
      </c>
      <c r="N2" s="72" t="s">
        <v>75</v>
      </c>
      <c r="O2" s="70" t="s">
        <v>268</v>
      </c>
      <c r="P2" s="73" t="s">
        <v>76</v>
      </c>
      <c r="Q2" s="70" t="s">
        <v>269</v>
      </c>
      <c r="R2" s="73" t="s">
        <v>77</v>
      </c>
      <c r="S2" s="70" t="s">
        <v>270</v>
      </c>
      <c r="T2" s="74" t="s">
        <v>78</v>
      </c>
      <c r="U2" s="72" t="s">
        <v>88</v>
      </c>
      <c r="V2" s="70" t="s">
        <v>271</v>
      </c>
      <c r="W2" s="73" t="s">
        <v>86</v>
      </c>
      <c r="X2" s="70" t="s">
        <v>272</v>
      </c>
      <c r="Y2" s="74" t="s">
        <v>87</v>
      </c>
      <c r="Z2" s="63" t="s">
        <v>98</v>
      </c>
    </row>
    <row r="3" spans="1:26" x14ac:dyDescent="0.3">
      <c r="A3" s="52" t="s">
        <v>7</v>
      </c>
      <c r="B3" s="128" t="s">
        <v>7</v>
      </c>
      <c r="C3" s="128"/>
      <c r="D3" s="128"/>
      <c r="E3" s="128" t="s">
        <v>17</v>
      </c>
      <c r="F3" s="128"/>
      <c r="G3" s="101">
        <f>G7+G8+G9</f>
        <v>0</v>
      </c>
      <c r="H3" s="9" t="s">
        <v>79</v>
      </c>
      <c r="I3" s="106">
        <f>I7+I8+I9</f>
        <v>0</v>
      </c>
      <c r="J3" s="9" t="s">
        <v>83</v>
      </c>
      <c r="K3" s="106">
        <f>K7+K8+K9</f>
        <v>0</v>
      </c>
      <c r="L3" s="9" t="s">
        <v>80</v>
      </c>
      <c r="M3" s="106">
        <f>Table6[[#This Row],[geboekte premie bruto]]+Table6[[#This Row],[premie-voorziening primo bruto]]-Table6[[#This Row],[premie-voorziening ultimo bruto]]</f>
        <v>0</v>
      </c>
      <c r="N3" s="101">
        <f>N7+N8+N9</f>
        <v>0</v>
      </c>
      <c r="O3" s="9" t="s">
        <v>83</v>
      </c>
      <c r="P3" s="106">
        <f>P7+P8+P9</f>
        <v>0</v>
      </c>
      <c r="Q3" s="9" t="s">
        <v>79</v>
      </c>
      <c r="R3" s="106">
        <f>R7+R8+R9</f>
        <v>0</v>
      </c>
      <c r="S3" s="9" t="s">
        <v>80</v>
      </c>
      <c r="T3" s="106">
        <f>Table6[[#This Row],[betaalde schade bruto]]-Table6[[#This Row],[schadevoorziening primo bruto]]+Table6[[#This Row],[schadevoorziening ultimo bruto]]</f>
        <v>0</v>
      </c>
      <c r="U3" s="101">
        <f>U7+U8+U9</f>
        <v>0</v>
      </c>
      <c r="V3" s="9" t="s">
        <v>79</v>
      </c>
      <c r="W3" s="106">
        <f>W7+W8+W9</f>
        <v>0</v>
      </c>
      <c r="X3" s="9" t="s">
        <v>80</v>
      </c>
      <c r="Y3" s="111">
        <f>Table6[[#This Row],[(bedrijfs-kosten bruto waarvan) kosten]]+Table6[[#This Row],[(bedrijfs-kosten bruto waarvan) provisie]]</f>
        <v>0</v>
      </c>
      <c r="Z3" s="145">
        <f>Table6[[#This Row],[verdiende premie bruto]]-Table6[[#This Row],[geleden schade bruto]]-Table6[[#This Row],[bedrijfs-kosten bruto]]</f>
        <v>0</v>
      </c>
    </row>
    <row r="4" spans="1:26" x14ac:dyDescent="0.3">
      <c r="A4" s="52" t="s">
        <v>7</v>
      </c>
      <c r="B4" s="128" t="s">
        <v>7</v>
      </c>
      <c r="C4" s="128"/>
      <c r="D4" s="128"/>
      <c r="E4" s="128" t="s">
        <v>18</v>
      </c>
      <c r="F4" s="128"/>
      <c r="G4" s="102">
        <f>G12+G13+G14+G15+G31</f>
        <v>0</v>
      </c>
      <c r="H4" s="7" t="s">
        <v>79</v>
      </c>
      <c r="I4" s="107">
        <f>I12+I13+I14+I15+I31</f>
        <v>0</v>
      </c>
      <c r="J4" s="7" t="s">
        <v>83</v>
      </c>
      <c r="K4" s="107">
        <f>K12+K13+K14+K15+K31</f>
        <v>0</v>
      </c>
      <c r="L4" s="7" t="s">
        <v>80</v>
      </c>
      <c r="M4" s="107">
        <f>Table6[[#This Row],[geboekte premie bruto]]+Table6[[#This Row],[premie-voorziening primo bruto]]-Table6[[#This Row],[premie-voorziening ultimo bruto]]</f>
        <v>0</v>
      </c>
      <c r="N4" s="102">
        <f>N12+N13+N14+N15+N31</f>
        <v>0</v>
      </c>
      <c r="O4" s="7" t="s">
        <v>83</v>
      </c>
      <c r="P4" s="107">
        <f>P12+P13+P14+P15+P31</f>
        <v>0</v>
      </c>
      <c r="Q4" s="7" t="s">
        <v>79</v>
      </c>
      <c r="R4" s="107">
        <f>R12+R13+R14+R15+R31</f>
        <v>0</v>
      </c>
      <c r="S4" s="7" t="s">
        <v>80</v>
      </c>
      <c r="T4" s="107">
        <f>Table6[[#This Row],[betaalde schade bruto]]-Table6[[#This Row],[schadevoorziening primo bruto]]+Table6[[#This Row],[schadevoorziening ultimo bruto]]</f>
        <v>0</v>
      </c>
      <c r="U4" s="102">
        <f>U12+U13+U14+U15+U31</f>
        <v>0</v>
      </c>
      <c r="V4" s="7" t="s">
        <v>79</v>
      </c>
      <c r="W4" s="107">
        <f>W12+W13+W14+W15+W31</f>
        <v>0</v>
      </c>
      <c r="X4" s="7" t="s">
        <v>80</v>
      </c>
      <c r="Y4" s="112">
        <f>Table6[[#This Row],[(bedrijfs-kosten bruto waarvan) kosten]]+Table6[[#This Row],[(bedrijfs-kosten bruto waarvan) provisie]]</f>
        <v>0</v>
      </c>
      <c r="Z4" s="145">
        <f>Table6[[#This Row],[verdiende premie bruto]]-Table6[[#This Row],[geleden schade bruto]]-Table6[[#This Row],[bedrijfs-kosten bruto]]</f>
        <v>0</v>
      </c>
    </row>
    <row r="5" spans="1:26" x14ac:dyDescent="0.3">
      <c r="A5" s="84" t="s">
        <v>7</v>
      </c>
      <c r="B5" s="88" t="s">
        <v>7</v>
      </c>
      <c r="C5" s="88" t="s">
        <v>9</v>
      </c>
      <c r="D5" s="88" t="s">
        <v>10</v>
      </c>
      <c r="E5" s="88"/>
      <c r="F5" s="88"/>
      <c r="G5" s="103"/>
      <c r="H5" s="87" t="s">
        <v>79</v>
      </c>
      <c r="I5" s="109"/>
      <c r="J5" s="87" t="s">
        <v>83</v>
      </c>
      <c r="K5" s="109"/>
      <c r="L5" s="87" t="s">
        <v>80</v>
      </c>
      <c r="M5" s="107">
        <f>Table6[[#This Row],[geboekte premie bruto]]+Table6[[#This Row],[premie-voorziening primo bruto]]-Table6[[#This Row],[premie-voorziening ultimo bruto]]</f>
        <v>0</v>
      </c>
      <c r="N5" s="103"/>
      <c r="O5" s="87" t="s">
        <v>83</v>
      </c>
      <c r="P5" s="109"/>
      <c r="Q5" s="87" t="s">
        <v>79</v>
      </c>
      <c r="R5" s="109"/>
      <c r="S5" s="87" t="s">
        <v>80</v>
      </c>
      <c r="T5" s="107">
        <f>Table6[[#This Row],[betaalde schade bruto]]-Table6[[#This Row],[schadevoorziening primo bruto]]+Table6[[#This Row],[schadevoorziening ultimo bruto]]</f>
        <v>0</v>
      </c>
      <c r="U5" s="103"/>
      <c r="V5" s="87" t="s">
        <v>79</v>
      </c>
      <c r="W5" s="109"/>
      <c r="X5" s="87" t="s">
        <v>80</v>
      </c>
      <c r="Y5" s="112">
        <f>Table6[[#This Row],[(bedrijfs-kosten bruto waarvan) kosten]]+Table6[[#This Row],[(bedrijfs-kosten bruto waarvan) provisie]]</f>
        <v>0</v>
      </c>
      <c r="Z5" s="145">
        <f>Table6[[#This Row],[verdiende premie bruto]]-Table6[[#This Row],[geleden schade bruto]]-Table6[[#This Row],[bedrijfs-kosten bruto]]</f>
        <v>0</v>
      </c>
    </row>
    <row r="6" spans="1:26" x14ac:dyDescent="0.3">
      <c r="A6" s="5" t="s">
        <v>7</v>
      </c>
      <c r="B6" s="127" t="s">
        <v>7</v>
      </c>
      <c r="C6" s="127" t="s">
        <v>9</v>
      </c>
      <c r="D6" s="127" t="s">
        <v>11</v>
      </c>
      <c r="E6" s="127"/>
      <c r="F6" s="127"/>
      <c r="G6" s="104"/>
      <c r="H6" s="1" t="s">
        <v>79</v>
      </c>
      <c r="I6" s="108"/>
      <c r="J6" s="1" t="s">
        <v>83</v>
      </c>
      <c r="K6" s="108"/>
      <c r="L6" s="1" t="s">
        <v>80</v>
      </c>
      <c r="M6" s="107">
        <f>Table6[[#This Row],[geboekte premie bruto]]+Table6[[#This Row],[premie-voorziening primo bruto]]-Table6[[#This Row],[premie-voorziening ultimo bruto]]</f>
        <v>0</v>
      </c>
      <c r="N6" s="104"/>
      <c r="O6" s="1" t="s">
        <v>83</v>
      </c>
      <c r="P6" s="108"/>
      <c r="Q6" s="1" t="s">
        <v>79</v>
      </c>
      <c r="R6" s="108"/>
      <c r="S6" s="1" t="s">
        <v>80</v>
      </c>
      <c r="T6" s="107">
        <f>Table6[[#This Row],[betaalde schade bruto]]-Table6[[#This Row],[schadevoorziening primo bruto]]+Table6[[#This Row],[schadevoorziening ultimo bruto]]</f>
        <v>0</v>
      </c>
      <c r="U6" s="104"/>
      <c r="V6" s="1" t="s">
        <v>79</v>
      </c>
      <c r="W6" s="108"/>
      <c r="X6" s="1" t="s">
        <v>80</v>
      </c>
      <c r="Y6" s="112">
        <f>Table6[[#This Row],[(bedrijfs-kosten bruto waarvan) kosten]]+Table6[[#This Row],[(bedrijfs-kosten bruto waarvan) provisie]]</f>
        <v>0</v>
      </c>
      <c r="Z6" s="145">
        <f>Table6[[#This Row],[verdiende premie bruto]]-Table6[[#This Row],[geleden schade bruto]]-Table6[[#This Row],[bedrijfs-kosten bruto]]</f>
        <v>0</v>
      </c>
    </row>
    <row r="7" spans="1:26" x14ac:dyDescent="0.3">
      <c r="A7" s="52" t="s">
        <v>7</v>
      </c>
      <c r="B7" s="128" t="s">
        <v>7</v>
      </c>
      <c r="C7" s="128" t="s">
        <v>9</v>
      </c>
      <c r="D7" s="128"/>
      <c r="E7" s="128"/>
      <c r="F7" s="128"/>
      <c r="G7" s="102">
        <f>G5+G6</f>
        <v>0</v>
      </c>
      <c r="H7" s="7" t="s">
        <v>79</v>
      </c>
      <c r="I7" s="107">
        <f>I5+I6</f>
        <v>0</v>
      </c>
      <c r="J7" s="7" t="s">
        <v>83</v>
      </c>
      <c r="K7" s="107">
        <f>K5+K6</f>
        <v>0</v>
      </c>
      <c r="L7" s="7" t="s">
        <v>80</v>
      </c>
      <c r="M7" s="107">
        <f>Table6[[#This Row],[geboekte premie bruto]]+Table6[[#This Row],[premie-voorziening primo bruto]]-Table6[[#This Row],[premie-voorziening ultimo bruto]]</f>
        <v>0</v>
      </c>
      <c r="N7" s="102">
        <f>N5+N6</f>
        <v>0</v>
      </c>
      <c r="O7" s="7" t="s">
        <v>83</v>
      </c>
      <c r="P7" s="107">
        <f>P5+P6</f>
        <v>0</v>
      </c>
      <c r="Q7" s="7" t="s">
        <v>79</v>
      </c>
      <c r="R7" s="107">
        <f>R5+R6</f>
        <v>0</v>
      </c>
      <c r="S7" s="7" t="s">
        <v>80</v>
      </c>
      <c r="T7" s="107">
        <f>Table6[[#This Row],[betaalde schade bruto]]-Table6[[#This Row],[schadevoorziening primo bruto]]+Table6[[#This Row],[schadevoorziening ultimo bruto]]</f>
        <v>0</v>
      </c>
      <c r="U7" s="102">
        <f>U5+U6</f>
        <v>0</v>
      </c>
      <c r="V7" s="7" t="s">
        <v>79</v>
      </c>
      <c r="W7" s="107">
        <f>W5+W6</f>
        <v>0</v>
      </c>
      <c r="X7" s="7" t="s">
        <v>80</v>
      </c>
      <c r="Y7" s="112">
        <f>Table6[[#This Row],[(bedrijfs-kosten bruto waarvan) kosten]]+Table6[[#This Row],[(bedrijfs-kosten bruto waarvan) provisie]]</f>
        <v>0</v>
      </c>
      <c r="Z7" s="145">
        <f>Table6[[#This Row],[verdiende premie bruto]]-Table6[[#This Row],[geleden schade bruto]]-Table6[[#This Row],[bedrijfs-kosten bruto]]</f>
        <v>0</v>
      </c>
    </row>
    <row r="8" spans="1:26" x14ac:dyDescent="0.3">
      <c r="A8" s="5" t="s">
        <v>7</v>
      </c>
      <c r="B8" s="127" t="s">
        <v>7</v>
      </c>
      <c r="C8" s="127" t="s">
        <v>89</v>
      </c>
      <c r="D8" s="127"/>
      <c r="E8" s="127"/>
      <c r="F8" s="127"/>
      <c r="G8" s="104"/>
      <c r="H8" s="1" t="s">
        <v>79</v>
      </c>
      <c r="I8" s="108"/>
      <c r="J8" s="1" t="s">
        <v>83</v>
      </c>
      <c r="K8" s="108"/>
      <c r="L8" s="1" t="s">
        <v>80</v>
      </c>
      <c r="M8" s="107">
        <f>Table6[[#This Row],[geboekte premie bruto]]+Table6[[#This Row],[premie-voorziening primo bruto]]-Table6[[#This Row],[premie-voorziening ultimo bruto]]</f>
        <v>0</v>
      </c>
      <c r="N8" s="104"/>
      <c r="O8" s="1" t="s">
        <v>83</v>
      </c>
      <c r="P8" s="108"/>
      <c r="Q8" s="1" t="s">
        <v>79</v>
      </c>
      <c r="R8" s="108"/>
      <c r="S8" s="1" t="s">
        <v>80</v>
      </c>
      <c r="T8" s="107">
        <f>Table6[[#This Row],[betaalde schade bruto]]-Table6[[#This Row],[schadevoorziening primo bruto]]+Table6[[#This Row],[schadevoorziening ultimo bruto]]</f>
        <v>0</v>
      </c>
      <c r="U8" s="104"/>
      <c r="V8" s="1" t="s">
        <v>79</v>
      </c>
      <c r="W8" s="108"/>
      <c r="X8" s="1" t="s">
        <v>80</v>
      </c>
      <c r="Y8" s="112">
        <f>Table6[[#This Row],[(bedrijfs-kosten bruto waarvan) kosten]]+Table6[[#This Row],[(bedrijfs-kosten bruto waarvan) provisie]]</f>
        <v>0</v>
      </c>
      <c r="Z8" s="145">
        <f>Table6[[#This Row],[verdiende premie bruto]]-Table6[[#This Row],[geleden schade bruto]]-Table6[[#This Row],[bedrijfs-kosten bruto]]</f>
        <v>0</v>
      </c>
    </row>
    <row r="9" spans="1:26" x14ac:dyDescent="0.3">
      <c r="A9" s="84" t="s">
        <v>7</v>
      </c>
      <c r="B9" s="88" t="s">
        <v>7</v>
      </c>
      <c r="C9" s="88" t="s">
        <v>90</v>
      </c>
      <c r="D9" s="88"/>
      <c r="E9" s="88"/>
      <c r="F9" s="88"/>
      <c r="G9" s="103"/>
      <c r="H9" s="87" t="s">
        <v>79</v>
      </c>
      <c r="I9" s="109"/>
      <c r="J9" s="87" t="s">
        <v>83</v>
      </c>
      <c r="K9" s="109"/>
      <c r="L9" s="87" t="s">
        <v>80</v>
      </c>
      <c r="M9" s="107">
        <f>Table6[[#This Row],[geboekte premie bruto]]+Table6[[#This Row],[premie-voorziening primo bruto]]-Table6[[#This Row],[premie-voorziening ultimo bruto]]</f>
        <v>0</v>
      </c>
      <c r="N9" s="103"/>
      <c r="O9" s="87" t="s">
        <v>83</v>
      </c>
      <c r="P9" s="109"/>
      <c r="Q9" s="87" t="s">
        <v>79</v>
      </c>
      <c r="R9" s="109"/>
      <c r="S9" s="87" t="s">
        <v>80</v>
      </c>
      <c r="T9" s="107">
        <f>Table6[[#This Row],[betaalde schade bruto]]-Table6[[#This Row],[schadevoorziening primo bruto]]+Table6[[#This Row],[schadevoorziening ultimo bruto]]</f>
        <v>0</v>
      </c>
      <c r="U9" s="103"/>
      <c r="V9" s="87" t="s">
        <v>79</v>
      </c>
      <c r="W9" s="109"/>
      <c r="X9" s="87" t="s">
        <v>80</v>
      </c>
      <c r="Y9" s="112">
        <f>Table6[[#This Row],[(bedrijfs-kosten bruto waarvan) kosten]]+Table6[[#This Row],[(bedrijfs-kosten bruto waarvan) provisie]]</f>
        <v>0</v>
      </c>
      <c r="Z9" s="145">
        <f>Table6[[#This Row],[verdiende premie bruto]]-Table6[[#This Row],[geleden schade bruto]]-Table6[[#This Row],[bedrijfs-kosten bruto]]</f>
        <v>0</v>
      </c>
    </row>
    <row r="10" spans="1:26" ht="28.8" x14ac:dyDescent="0.3">
      <c r="A10" s="5" t="s">
        <v>7</v>
      </c>
      <c r="B10" s="127" t="s">
        <v>7</v>
      </c>
      <c r="C10" s="142" t="s">
        <v>12</v>
      </c>
      <c r="D10" s="127"/>
      <c r="E10" s="127"/>
      <c r="F10" s="127" t="s">
        <v>13</v>
      </c>
      <c r="G10" s="104"/>
      <c r="H10" s="1" t="s">
        <v>79</v>
      </c>
      <c r="I10" s="108"/>
      <c r="J10" s="1" t="s">
        <v>83</v>
      </c>
      <c r="K10" s="108"/>
      <c r="L10" s="1" t="s">
        <v>80</v>
      </c>
      <c r="M10" s="107">
        <f>Table6[[#This Row],[geboekte premie bruto]]+Table6[[#This Row],[premie-voorziening primo bruto]]-Table6[[#This Row],[premie-voorziening ultimo bruto]]</f>
        <v>0</v>
      </c>
      <c r="N10" s="104"/>
      <c r="O10" s="1" t="s">
        <v>83</v>
      </c>
      <c r="P10" s="108"/>
      <c r="Q10" s="1" t="s">
        <v>79</v>
      </c>
      <c r="R10" s="108"/>
      <c r="S10" s="1" t="s">
        <v>80</v>
      </c>
      <c r="T10" s="107">
        <f>Table6[[#This Row],[betaalde schade bruto]]-Table6[[#This Row],[schadevoorziening primo bruto]]+Table6[[#This Row],[schadevoorziening ultimo bruto]]</f>
        <v>0</v>
      </c>
      <c r="U10" s="104"/>
      <c r="V10" s="1" t="s">
        <v>79</v>
      </c>
      <c r="W10" s="108"/>
      <c r="X10" s="1" t="s">
        <v>80</v>
      </c>
      <c r="Y10" s="112">
        <f>Table6[[#This Row],[(bedrijfs-kosten bruto waarvan) kosten]]+Table6[[#This Row],[(bedrijfs-kosten bruto waarvan) provisie]]</f>
        <v>0</v>
      </c>
      <c r="Z10" s="145">
        <f>Table6[[#This Row],[verdiende premie bruto]]-Table6[[#This Row],[geleden schade bruto]]-Table6[[#This Row],[bedrijfs-kosten bruto]]</f>
        <v>0</v>
      </c>
    </row>
    <row r="11" spans="1:26" ht="28.8" x14ac:dyDescent="0.3">
      <c r="A11" s="84" t="s">
        <v>7</v>
      </c>
      <c r="B11" s="88" t="s">
        <v>7</v>
      </c>
      <c r="C11" s="143" t="s">
        <v>12</v>
      </c>
      <c r="D11" s="88"/>
      <c r="E11" s="88"/>
      <c r="F11" s="88" t="s">
        <v>14</v>
      </c>
      <c r="G11" s="103"/>
      <c r="H11" s="87" t="s">
        <v>79</v>
      </c>
      <c r="I11" s="109"/>
      <c r="J11" s="87" t="s">
        <v>83</v>
      </c>
      <c r="K11" s="109"/>
      <c r="L11" s="87" t="s">
        <v>80</v>
      </c>
      <c r="M11" s="107">
        <f>Table6[[#This Row],[geboekte premie bruto]]+Table6[[#This Row],[premie-voorziening primo bruto]]-Table6[[#This Row],[premie-voorziening ultimo bruto]]</f>
        <v>0</v>
      </c>
      <c r="N11" s="103"/>
      <c r="O11" s="87" t="s">
        <v>83</v>
      </c>
      <c r="P11" s="109"/>
      <c r="Q11" s="87" t="s">
        <v>79</v>
      </c>
      <c r="R11" s="109"/>
      <c r="S11" s="87" t="s">
        <v>80</v>
      </c>
      <c r="T11" s="107">
        <f>Table6[[#This Row],[betaalde schade bruto]]-Table6[[#This Row],[schadevoorziening primo bruto]]+Table6[[#This Row],[schadevoorziening ultimo bruto]]</f>
        <v>0</v>
      </c>
      <c r="U11" s="103"/>
      <c r="V11" s="87" t="s">
        <v>79</v>
      </c>
      <c r="W11" s="109"/>
      <c r="X11" s="87" t="s">
        <v>80</v>
      </c>
      <c r="Y11" s="112">
        <f>Table6[[#This Row],[(bedrijfs-kosten bruto waarvan) kosten]]+Table6[[#This Row],[(bedrijfs-kosten bruto waarvan) provisie]]</f>
        <v>0</v>
      </c>
      <c r="Z11" s="145">
        <f>Table6[[#This Row],[verdiende premie bruto]]-Table6[[#This Row],[geleden schade bruto]]-Table6[[#This Row],[bedrijfs-kosten bruto]]</f>
        <v>0</v>
      </c>
    </row>
    <row r="12" spans="1:26" ht="28.8" x14ac:dyDescent="0.3">
      <c r="A12" s="52" t="s">
        <v>7</v>
      </c>
      <c r="B12" s="128" t="s">
        <v>7</v>
      </c>
      <c r="C12" s="144" t="s">
        <v>12</v>
      </c>
      <c r="D12" s="128"/>
      <c r="E12" s="128"/>
      <c r="F12" s="128"/>
      <c r="G12" s="102">
        <f>G10+G11</f>
        <v>0</v>
      </c>
      <c r="H12" s="7" t="s">
        <v>79</v>
      </c>
      <c r="I12" s="107">
        <f>I10+I11</f>
        <v>0</v>
      </c>
      <c r="J12" s="7" t="s">
        <v>83</v>
      </c>
      <c r="K12" s="107">
        <f>K10+K11</f>
        <v>0</v>
      </c>
      <c r="L12" s="7" t="s">
        <v>80</v>
      </c>
      <c r="M12" s="107">
        <f>Table6[[#This Row],[geboekte premie bruto]]+Table6[[#This Row],[premie-voorziening primo bruto]]-Table6[[#This Row],[premie-voorziening ultimo bruto]]</f>
        <v>0</v>
      </c>
      <c r="N12" s="102">
        <f>N10+N11</f>
        <v>0</v>
      </c>
      <c r="O12" s="7" t="s">
        <v>83</v>
      </c>
      <c r="P12" s="107">
        <f>P10+P11</f>
        <v>0</v>
      </c>
      <c r="Q12" s="7" t="s">
        <v>79</v>
      </c>
      <c r="R12" s="107">
        <f>R10+R11</f>
        <v>0</v>
      </c>
      <c r="S12" s="7" t="s">
        <v>80</v>
      </c>
      <c r="T12" s="107">
        <f>Table6[[#This Row],[betaalde schade bruto]]-Table6[[#This Row],[schadevoorziening primo bruto]]+Table6[[#This Row],[schadevoorziening ultimo bruto]]</f>
        <v>0</v>
      </c>
      <c r="U12" s="102">
        <f>U10+U11</f>
        <v>0</v>
      </c>
      <c r="V12" s="7" t="s">
        <v>79</v>
      </c>
      <c r="W12" s="107">
        <f>W10+W11</f>
        <v>0</v>
      </c>
      <c r="X12" s="7" t="s">
        <v>80</v>
      </c>
      <c r="Y12" s="112">
        <f>Table6[[#This Row],[(bedrijfs-kosten bruto waarvan) kosten]]+Table6[[#This Row],[(bedrijfs-kosten bruto waarvan) provisie]]</f>
        <v>0</v>
      </c>
      <c r="Z12" s="145">
        <f>Table6[[#This Row],[verdiende premie bruto]]-Table6[[#This Row],[geleden schade bruto]]-Table6[[#This Row],[bedrijfs-kosten bruto]]</f>
        <v>0</v>
      </c>
    </row>
    <row r="13" spans="1:26" x14ac:dyDescent="0.3">
      <c r="A13" s="84" t="s">
        <v>7</v>
      </c>
      <c r="B13" s="88" t="s">
        <v>7</v>
      </c>
      <c r="C13" s="88" t="s">
        <v>91</v>
      </c>
      <c r="D13" s="88"/>
      <c r="E13" s="88"/>
      <c r="F13" s="88"/>
      <c r="G13" s="103"/>
      <c r="H13" s="87" t="s">
        <v>79</v>
      </c>
      <c r="I13" s="109"/>
      <c r="J13" s="87" t="s">
        <v>83</v>
      </c>
      <c r="K13" s="109"/>
      <c r="L13" s="87" t="s">
        <v>80</v>
      </c>
      <c r="M13" s="107">
        <f>Table6[[#This Row],[geboekte premie bruto]]+Table6[[#This Row],[premie-voorziening primo bruto]]-Table6[[#This Row],[premie-voorziening ultimo bruto]]</f>
        <v>0</v>
      </c>
      <c r="N13" s="103"/>
      <c r="O13" s="87" t="s">
        <v>83</v>
      </c>
      <c r="P13" s="109"/>
      <c r="Q13" s="87" t="s">
        <v>79</v>
      </c>
      <c r="R13" s="109"/>
      <c r="S13" s="87" t="s">
        <v>80</v>
      </c>
      <c r="T13" s="107">
        <f>Table6[[#This Row],[betaalde schade bruto]]-Table6[[#This Row],[schadevoorziening primo bruto]]+Table6[[#This Row],[schadevoorziening ultimo bruto]]</f>
        <v>0</v>
      </c>
      <c r="U13" s="103"/>
      <c r="V13" s="87" t="s">
        <v>79</v>
      </c>
      <c r="W13" s="109"/>
      <c r="X13" s="87" t="s">
        <v>80</v>
      </c>
      <c r="Y13" s="112">
        <f>Table6[[#This Row],[(bedrijfs-kosten bruto waarvan) kosten]]+Table6[[#This Row],[(bedrijfs-kosten bruto waarvan) provisie]]</f>
        <v>0</v>
      </c>
      <c r="Z13" s="145">
        <f>Table6[[#This Row],[verdiende premie bruto]]-Table6[[#This Row],[geleden schade bruto]]-Table6[[#This Row],[bedrijfs-kosten bruto]]</f>
        <v>0</v>
      </c>
    </row>
    <row r="14" spans="1:26" x14ac:dyDescent="0.3">
      <c r="A14" s="5" t="s">
        <v>7</v>
      </c>
      <c r="B14" s="127" t="s">
        <v>7</v>
      </c>
      <c r="C14" s="127" t="s">
        <v>92</v>
      </c>
      <c r="D14" s="127"/>
      <c r="E14" s="127"/>
      <c r="F14" s="127"/>
      <c r="G14" s="104"/>
      <c r="H14" s="1" t="s">
        <v>79</v>
      </c>
      <c r="I14" s="108"/>
      <c r="J14" s="1" t="s">
        <v>83</v>
      </c>
      <c r="K14" s="108"/>
      <c r="L14" s="1" t="s">
        <v>80</v>
      </c>
      <c r="M14" s="107">
        <f>Table6[[#This Row],[geboekte premie bruto]]+Table6[[#This Row],[premie-voorziening primo bruto]]-Table6[[#This Row],[premie-voorziening ultimo bruto]]</f>
        <v>0</v>
      </c>
      <c r="N14" s="104"/>
      <c r="O14" s="1" t="s">
        <v>83</v>
      </c>
      <c r="P14" s="108"/>
      <c r="Q14" s="1" t="s">
        <v>79</v>
      </c>
      <c r="R14" s="108"/>
      <c r="S14" s="1" t="s">
        <v>80</v>
      </c>
      <c r="T14" s="107">
        <f>Table6[[#This Row],[betaalde schade bruto]]-Table6[[#This Row],[schadevoorziening primo bruto]]+Table6[[#This Row],[schadevoorziening ultimo bruto]]</f>
        <v>0</v>
      </c>
      <c r="U14" s="104"/>
      <c r="V14" s="1" t="s">
        <v>79</v>
      </c>
      <c r="W14" s="108"/>
      <c r="X14" s="1" t="s">
        <v>80</v>
      </c>
      <c r="Y14" s="112">
        <f>Table6[[#This Row],[(bedrijfs-kosten bruto waarvan) kosten]]+Table6[[#This Row],[(bedrijfs-kosten bruto waarvan) provisie]]</f>
        <v>0</v>
      </c>
      <c r="Z14" s="145">
        <f>Table6[[#This Row],[verdiende premie bruto]]-Table6[[#This Row],[geleden schade bruto]]-Table6[[#This Row],[bedrijfs-kosten bruto]]</f>
        <v>0</v>
      </c>
    </row>
    <row r="15" spans="1:26" x14ac:dyDescent="0.3">
      <c r="A15" s="84" t="s">
        <v>7</v>
      </c>
      <c r="B15" s="88" t="s">
        <v>7</v>
      </c>
      <c r="C15" s="88" t="s">
        <v>93</v>
      </c>
      <c r="D15" s="88"/>
      <c r="E15" s="88"/>
      <c r="F15" s="88"/>
      <c r="G15" s="103"/>
      <c r="H15" s="87" t="s">
        <v>79</v>
      </c>
      <c r="I15" s="109"/>
      <c r="J15" s="87" t="s">
        <v>83</v>
      </c>
      <c r="K15" s="109"/>
      <c r="L15" s="87" t="s">
        <v>80</v>
      </c>
      <c r="M15" s="107">
        <f>Table6[[#This Row],[geboekte premie bruto]]+Table6[[#This Row],[premie-voorziening primo bruto]]-Table6[[#This Row],[premie-voorziening ultimo bruto]]</f>
        <v>0</v>
      </c>
      <c r="N15" s="103"/>
      <c r="O15" s="87" t="s">
        <v>83</v>
      </c>
      <c r="P15" s="109"/>
      <c r="Q15" s="87" t="s">
        <v>79</v>
      </c>
      <c r="R15" s="109"/>
      <c r="S15" s="87" t="s">
        <v>80</v>
      </c>
      <c r="T15" s="107">
        <f>Table6[[#This Row],[betaalde schade bruto]]-Table6[[#This Row],[schadevoorziening primo bruto]]+Table6[[#This Row],[schadevoorziening ultimo bruto]]</f>
        <v>0</v>
      </c>
      <c r="U15" s="103"/>
      <c r="V15" s="87" t="s">
        <v>79</v>
      </c>
      <c r="W15" s="109"/>
      <c r="X15" s="87" t="s">
        <v>80</v>
      </c>
      <c r="Y15" s="112">
        <f>Table6[[#This Row],[(bedrijfs-kosten bruto waarvan) kosten]]+Table6[[#This Row],[(bedrijfs-kosten bruto waarvan) provisie]]</f>
        <v>0</v>
      </c>
      <c r="Z15" s="145">
        <f>Table6[[#This Row],[verdiende premie bruto]]-Table6[[#This Row],[geleden schade bruto]]-Table6[[#This Row],[bedrijfs-kosten bruto]]</f>
        <v>0</v>
      </c>
    </row>
    <row r="16" spans="1:26" x14ac:dyDescent="0.3">
      <c r="A16" s="52" t="s">
        <v>7</v>
      </c>
      <c r="B16" s="128" t="s">
        <v>7</v>
      </c>
      <c r="C16" s="128"/>
      <c r="D16" s="128"/>
      <c r="E16" s="128"/>
      <c r="F16" s="128"/>
      <c r="G16" s="102">
        <f>G7+G8+G9+G12+G13+G14+G15</f>
        <v>0</v>
      </c>
      <c r="H16" s="7" t="s">
        <v>79</v>
      </c>
      <c r="I16" s="107">
        <f>I7+I8+I9+I12+I13+I14+I15</f>
        <v>0</v>
      </c>
      <c r="J16" s="7" t="s">
        <v>83</v>
      </c>
      <c r="K16" s="107">
        <f>K7+K8+K9+K12+K13+K14+K15</f>
        <v>0</v>
      </c>
      <c r="L16" s="7" t="s">
        <v>80</v>
      </c>
      <c r="M16" s="107">
        <f>Table6[[#This Row],[geboekte premie bruto]]+Table6[[#This Row],[premie-voorziening primo bruto]]-Table6[[#This Row],[premie-voorziening ultimo bruto]]</f>
        <v>0</v>
      </c>
      <c r="N16" s="102">
        <f>N7+N8+N9+N12+N13+N14+N15</f>
        <v>0</v>
      </c>
      <c r="O16" s="7" t="s">
        <v>83</v>
      </c>
      <c r="P16" s="107">
        <f>P7+P8+P9+P12+P13+P14+P15</f>
        <v>0</v>
      </c>
      <c r="Q16" s="7" t="s">
        <v>79</v>
      </c>
      <c r="R16" s="107">
        <f>R7+R8+R9+R12+R13+R14+R15</f>
        <v>0</v>
      </c>
      <c r="S16" s="7" t="s">
        <v>80</v>
      </c>
      <c r="T16" s="107">
        <f>Table6[[#This Row],[betaalde schade bruto]]-Table6[[#This Row],[schadevoorziening primo bruto]]+Table6[[#This Row],[schadevoorziening ultimo bruto]]</f>
        <v>0</v>
      </c>
      <c r="U16" s="102">
        <f>U7+U8+U9+U12+U13+U14+U15</f>
        <v>0</v>
      </c>
      <c r="V16" s="7" t="s">
        <v>79</v>
      </c>
      <c r="W16" s="107">
        <f>W7+W8+W9+W12+W13+W14+W15</f>
        <v>0</v>
      </c>
      <c r="X16" s="7" t="s">
        <v>80</v>
      </c>
      <c r="Y16" s="112">
        <f>Table6[[#This Row],[(bedrijfs-kosten bruto waarvan) kosten]]+Table6[[#This Row],[(bedrijfs-kosten bruto waarvan) provisie]]</f>
        <v>0</v>
      </c>
      <c r="Z16" s="145">
        <f>Table6[[#This Row],[verdiende premie bruto]]-Table6[[#This Row],[geleden schade bruto]]-Table6[[#This Row],[bedrijfs-kosten bruto]]</f>
        <v>0</v>
      </c>
    </row>
    <row r="17" spans="1:26" x14ac:dyDescent="0.3">
      <c r="A17" s="84" t="s">
        <v>7</v>
      </c>
      <c r="B17" s="88" t="s">
        <v>8</v>
      </c>
      <c r="C17" s="88" t="s">
        <v>15</v>
      </c>
      <c r="D17" s="88"/>
      <c r="E17" s="88"/>
      <c r="F17" s="88" t="s">
        <v>13</v>
      </c>
      <c r="G17" s="103"/>
      <c r="H17" s="87" t="s">
        <v>79</v>
      </c>
      <c r="I17" s="109"/>
      <c r="J17" s="87" t="s">
        <v>83</v>
      </c>
      <c r="K17" s="109"/>
      <c r="L17" s="87" t="s">
        <v>80</v>
      </c>
      <c r="M17" s="107">
        <f>Table6[[#This Row],[geboekte premie bruto]]+Table6[[#This Row],[premie-voorziening primo bruto]]-Table6[[#This Row],[premie-voorziening ultimo bruto]]</f>
        <v>0</v>
      </c>
      <c r="N17" s="103"/>
      <c r="O17" s="87" t="s">
        <v>83</v>
      </c>
      <c r="P17" s="109"/>
      <c r="Q17" s="87" t="s">
        <v>79</v>
      </c>
      <c r="R17" s="109"/>
      <c r="S17" s="87" t="s">
        <v>80</v>
      </c>
      <c r="T17" s="107">
        <f>Table6[[#This Row],[betaalde schade bruto]]-Table6[[#This Row],[schadevoorziening primo bruto]]+Table6[[#This Row],[schadevoorziening ultimo bruto]]</f>
        <v>0</v>
      </c>
      <c r="U17" s="103"/>
      <c r="V17" s="87" t="s">
        <v>79</v>
      </c>
      <c r="W17" s="109"/>
      <c r="X17" s="87" t="s">
        <v>80</v>
      </c>
      <c r="Y17" s="112">
        <f>Table6[[#This Row],[(bedrijfs-kosten bruto waarvan) kosten]]+Table6[[#This Row],[(bedrijfs-kosten bruto waarvan) provisie]]</f>
        <v>0</v>
      </c>
      <c r="Z17" s="145">
        <f>Table6[[#This Row],[verdiende premie bruto]]-Table6[[#This Row],[geleden schade bruto]]-Table6[[#This Row],[bedrijfs-kosten bruto]]</f>
        <v>0</v>
      </c>
    </row>
    <row r="18" spans="1:26" x14ac:dyDescent="0.3">
      <c r="A18" s="5" t="s">
        <v>7</v>
      </c>
      <c r="B18" s="127" t="s">
        <v>8</v>
      </c>
      <c r="C18" s="127" t="s">
        <v>15</v>
      </c>
      <c r="D18" s="127"/>
      <c r="E18" s="127"/>
      <c r="F18" s="127" t="s">
        <v>14</v>
      </c>
      <c r="G18" s="104"/>
      <c r="H18" s="1" t="s">
        <v>79</v>
      </c>
      <c r="I18" s="108"/>
      <c r="J18" s="1" t="s">
        <v>83</v>
      </c>
      <c r="K18" s="108"/>
      <c r="L18" s="1" t="s">
        <v>80</v>
      </c>
      <c r="M18" s="107">
        <f>Table6[[#This Row],[geboekte premie bruto]]+Table6[[#This Row],[premie-voorziening primo bruto]]-Table6[[#This Row],[premie-voorziening ultimo bruto]]</f>
        <v>0</v>
      </c>
      <c r="N18" s="104"/>
      <c r="O18" s="1" t="s">
        <v>83</v>
      </c>
      <c r="P18" s="108"/>
      <c r="Q18" s="1" t="s">
        <v>79</v>
      </c>
      <c r="R18" s="108"/>
      <c r="S18" s="1" t="s">
        <v>80</v>
      </c>
      <c r="T18" s="107">
        <f>Table6[[#This Row],[betaalde schade bruto]]-Table6[[#This Row],[schadevoorziening primo bruto]]+Table6[[#This Row],[schadevoorziening ultimo bruto]]</f>
        <v>0</v>
      </c>
      <c r="U18" s="104"/>
      <c r="V18" s="1" t="s">
        <v>79</v>
      </c>
      <c r="W18" s="108"/>
      <c r="X18" s="1" t="s">
        <v>80</v>
      </c>
      <c r="Y18" s="112">
        <f>Table6[[#This Row],[(bedrijfs-kosten bruto waarvan) kosten]]+Table6[[#This Row],[(bedrijfs-kosten bruto waarvan) provisie]]</f>
        <v>0</v>
      </c>
      <c r="Z18" s="145">
        <f>Table6[[#This Row],[verdiende premie bruto]]-Table6[[#This Row],[geleden schade bruto]]-Table6[[#This Row],[bedrijfs-kosten bruto]]</f>
        <v>0</v>
      </c>
    </row>
    <row r="19" spans="1:26" x14ac:dyDescent="0.3">
      <c r="A19" s="52" t="s">
        <v>7</v>
      </c>
      <c r="B19" s="128" t="s">
        <v>8</v>
      </c>
      <c r="C19" s="128" t="s">
        <v>15</v>
      </c>
      <c r="D19" s="128"/>
      <c r="E19" s="128"/>
      <c r="F19" s="128"/>
      <c r="G19" s="102">
        <f>G17+G18</f>
        <v>0</v>
      </c>
      <c r="H19" s="7" t="s">
        <v>79</v>
      </c>
      <c r="I19" s="107">
        <f>I17+I18</f>
        <v>0</v>
      </c>
      <c r="J19" s="7" t="s">
        <v>83</v>
      </c>
      <c r="K19" s="107">
        <f>K17+K18</f>
        <v>0</v>
      </c>
      <c r="L19" s="7" t="s">
        <v>80</v>
      </c>
      <c r="M19" s="107">
        <f>Table6[[#This Row],[geboekte premie bruto]]+Table6[[#This Row],[premie-voorziening primo bruto]]-Table6[[#This Row],[premie-voorziening ultimo bruto]]</f>
        <v>0</v>
      </c>
      <c r="N19" s="102">
        <f>N17+N18</f>
        <v>0</v>
      </c>
      <c r="O19" s="7" t="s">
        <v>83</v>
      </c>
      <c r="P19" s="107">
        <f>P17+P18</f>
        <v>0</v>
      </c>
      <c r="Q19" s="7" t="s">
        <v>79</v>
      </c>
      <c r="R19" s="107">
        <f>R17+R18</f>
        <v>0</v>
      </c>
      <c r="S19" s="7" t="s">
        <v>80</v>
      </c>
      <c r="T19" s="107">
        <f>Table6[[#This Row],[betaalde schade bruto]]-Table6[[#This Row],[schadevoorziening primo bruto]]+Table6[[#This Row],[schadevoorziening ultimo bruto]]</f>
        <v>0</v>
      </c>
      <c r="U19" s="102">
        <f>U17+U18</f>
        <v>0</v>
      </c>
      <c r="V19" s="7" t="s">
        <v>79</v>
      </c>
      <c r="W19" s="107">
        <f>W17+W18</f>
        <v>0</v>
      </c>
      <c r="X19" s="7" t="s">
        <v>80</v>
      </c>
      <c r="Y19" s="112">
        <f>Table6[[#This Row],[(bedrijfs-kosten bruto waarvan) kosten]]+Table6[[#This Row],[(bedrijfs-kosten bruto waarvan) provisie]]</f>
        <v>0</v>
      </c>
      <c r="Z19" s="145">
        <f>Table6[[#This Row],[verdiende premie bruto]]-Table6[[#This Row],[geleden schade bruto]]-Table6[[#This Row],[bedrijfs-kosten bruto]]</f>
        <v>0</v>
      </c>
    </row>
    <row r="20" spans="1:26" x14ac:dyDescent="0.3">
      <c r="A20" s="5" t="s">
        <v>7</v>
      </c>
      <c r="B20" s="127" t="s">
        <v>8</v>
      </c>
      <c r="C20" s="127" t="s">
        <v>94</v>
      </c>
      <c r="D20" s="127"/>
      <c r="E20" s="127"/>
      <c r="F20" s="127" t="s">
        <v>13</v>
      </c>
      <c r="G20" s="104"/>
      <c r="H20" s="1" t="s">
        <v>79</v>
      </c>
      <c r="I20" s="108"/>
      <c r="J20" s="1" t="s">
        <v>83</v>
      </c>
      <c r="K20" s="108"/>
      <c r="L20" s="1" t="s">
        <v>80</v>
      </c>
      <c r="M20" s="107">
        <f>Table6[[#This Row],[geboekte premie bruto]]+Table6[[#This Row],[premie-voorziening primo bruto]]-Table6[[#This Row],[premie-voorziening ultimo bruto]]</f>
        <v>0</v>
      </c>
      <c r="N20" s="104"/>
      <c r="O20" s="1" t="s">
        <v>83</v>
      </c>
      <c r="P20" s="108"/>
      <c r="Q20" s="1" t="s">
        <v>79</v>
      </c>
      <c r="R20" s="108"/>
      <c r="S20" s="1" t="s">
        <v>80</v>
      </c>
      <c r="T20" s="107">
        <f>Table6[[#This Row],[betaalde schade bruto]]-Table6[[#This Row],[schadevoorziening primo bruto]]+Table6[[#This Row],[schadevoorziening ultimo bruto]]</f>
        <v>0</v>
      </c>
      <c r="U20" s="104"/>
      <c r="V20" s="1" t="s">
        <v>79</v>
      </c>
      <c r="W20" s="108"/>
      <c r="X20" s="1" t="s">
        <v>80</v>
      </c>
      <c r="Y20" s="112">
        <f>Table6[[#This Row],[(bedrijfs-kosten bruto waarvan) kosten]]+Table6[[#This Row],[(bedrijfs-kosten bruto waarvan) provisie]]</f>
        <v>0</v>
      </c>
      <c r="Z20" s="145">
        <f>Table6[[#This Row],[verdiende premie bruto]]-Table6[[#This Row],[geleden schade bruto]]-Table6[[#This Row],[bedrijfs-kosten bruto]]</f>
        <v>0</v>
      </c>
    </row>
    <row r="21" spans="1:26" x14ac:dyDescent="0.3">
      <c r="A21" s="84" t="s">
        <v>7</v>
      </c>
      <c r="B21" s="88" t="s">
        <v>8</v>
      </c>
      <c r="C21" s="88" t="s">
        <v>94</v>
      </c>
      <c r="D21" s="88"/>
      <c r="E21" s="88"/>
      <c r="F21" s="88" t="s">
        <v>14</v>
      </c>
      <c r="G21" s="103"/>
      <c r="H21" s="87" t="s">
        <v>79</v>
      </c>
      <c r="I21" s="109"/>
      <c r="J21" s="87" t="s">
        <v>83</v>
      </c>
      <c r="K21" s="109"/>
      <c r="L21" s="87" t="s">
        <v>80</v>
      </c>
      <c r="M21" s="107">
        <f>Table6[[#This Row],[geboekte premie bruto]]+Table6[[#This Row],[premie-voorziening primo bruto]]-Table6[[#This Row],[premie-voorziening ultimo bruto]]</f>
        <v>0</v>
      </c>
      <c r="N21" s="103"/>
      <c r="O21" s="87" t="s">
        <v>83</v>
      </c>
      <c r="P21" s="109"/>
      <c r="Q21" s="87" t="s">
        <v>79</v>
      </c>
      <c r="R21" s="109"/>
      <c r="S21" s="87" t="s">
        <v>80</v>
      </c>
      <c r="T21" s="107">
        <f>Table6[[#This Row],[betaalde schade bruto]]-Table6[[#This Row],[schadevoorziening primo bruto]]+Table6[[#This Row],[schadevoorziening ultimo bruto]]</f>
        <v>0</v>
      </c>
      <c r="U21" s="103"/>
      <c r="V21" s="87" t="s">
        <v>79</v>
      </c>
      <c r="W21" s="109"/>
      <c r="X21" s="87" t="s">
        <v>80</v>
      </c>
      <c r="Y21" s="112">
        <f>Table6[[#This Row],[(bedrijfs-kosten bruto waarvan) kosten]]+Table6[[#This Row],[(bedrijfs-kosten bruto waarvan) provisie]]</f>
        <v>0</v>
      </c>
      <c r="Z21" s="145">
        <f>Table6[[#This Row],[verdiende premie bruto]]-Table6[[#This Row],[geleden schade bruto]]-Table6[[#This Row],[bedrijfs-kosten bruto]]</f>
        <v>0</v>
      </c>
    </row>
    <row r="22" spans="1:26" x14ac:dyDescent="0.3">
      <c r="A22" s="52" t="s">
        <v>7</v>
      </c>
      <c r="B22" s="128" t="s">
        <v>8</v>
      </c>
      <c r="C22" s="128" t="s">
        <v>94</v>
      </c>
      <c r="D22" s="128"/>
      <c r="E22" s="128"/>
      <c r="F22" s="128"/>
      <c r="G22" s="102">
        <f>G20+G21</f>
        <v>0</v>
      </c>
      <c r="H22" s="7" t="s">
        <v>79</v>
      </c>
      <c r="I22" s="107">
        <f>I20+I21</f>
        <v>0</v>
      </c>
      <c r="J22" s="7" t="s">
        <v>83</v>
      </c>
      <c r="K22" s="107">
        <f>K20+K21</f>
        <v>0</v>
      </c>
      <c r="L22" s="7" t="s">
        <v>80</v>
      </c>
      <c r="M22" s="107">
        <f>Table6[[#This Row],[geboekte premie bruto]]+Table6[[#This Row],[premie-voorziening primo bruto]]-Table6[[#This Row],[premie-voorziening ultimo bruto]]</f>
        <v>0</v>
      </c>
      <c r="N22" s="102">
        <f>N20+N21</f>
        <v>0</v>
      </c>
      <c r="O22" s="7" t="s">
        <v>83</v>
      </c>
      <c r="P22" s="107">
        <f>P20+P21</f>
        <v>0</v>
      </c>
      <c r="Q22" s="7" t="s">
        <v>79</v>
      </c>
      <c r="R22" s="107">
        <f>R20+R21</f>
        <v>0</v>
      </c>
      <c r="S22" s="7" t="s">
        <v>80</v>
      </c>
      <c r="T22" s="107">
        <f>Table6[[#This Row],[betaalde schade bruto]]-Table6[[#This Row],[schadevoorziening primo bruto]]+Table6[[#This Row],[schadevoorziening ultimo bruto]]</f>
        <v>0</v>
      </c>
      <c r="U22" s="102">
        <f>U20+U21</f>
        <v>0</v>
      </c>
      <c r="V22" s="7" t="s">
        <v>79</v>
      </c>
      <c r="W22" s="107">
        <f>W20+W21</f>
        <v>0</v>
      </c>
      <c r="X22" s="7" t="s">
        <v>80</v>
      </c>
      <c r="Y22" s="112">
        <f>Table6[[#This Row],[(bedrijfs-kosten bruto waarvan) kosten]]+Table6[[#This Row],[(bedrijfs-kosten bruto waarvan) provisie]]</f>
        <v>0</v>
      </c>
      <c r="Z22" s="145">
        <f>Table6[[#This Row],[verdiende premie bruto]]-Table6[[#This Row],[geleden schade bruto]]-Table6[[#This Row],[bedrijfs-kosten bruto]]</f>
        <v>0</v>
      </c>
    </row>
    <row r="23" spans="1:26" x14ac:dyDescent="0.3">
      <c r="A23" s="84" t="s">
        <v>7</v>
      </c>
      <c r="B23" s="88" t="s">
        <v>8</v>
      </c>
      <c r="C23" s="88" t="s">
        <v>95</v>
      </c>
      <c r="D23" s="88"/>
      <c r="E23" s="88"/>
      <c r="F23" s="88" t="s">
        <v>13</v>
      </c>
      <c r="G23" s="103"/>
      <c r="H23" s="87" t="s">
        <v>79</v>
      </c>
      <c r="I23" s="109"/>
      <c r="J23" s="87" t="s">
        <v>83</v>
      </c>
      <c r="K23" s="109"/>
      <c r="L23" s="87" t="s">
        <v>80</v>
      </c>
      <c r="M23" s="107">
        <f>Table6[[#This Row],[geboekte premie bruto]]+Table6[[#This Row],[premie-voorziening primo bruto]]-Table6[[#This Row],[premie-voorziening ultimo bruto]]</f>
        <v>0</v>
      </c>
      <c r="N23" s="103"/>
      <c r="O23" s="87" t="s">
        <v>83</v>
      </c>
      <c r="P23" s="109"/>
      <c r="Q23" s="87" t="s">
        <v>79</v>
      </c>
      <c r="R23" s="109"/>
      <c r="S23" s="87" t="s">
        <v>80</v>
      </c>
      <c r="T23" s="107">
        <f>Table6[[#This Row],[betaalde schade bruto]]-Table6[[#This Row],[schadevoorziening primo bruto]]+Table6[[#This Row],[schadevoorziening ultimo bruto]]</f>
        <v>0</v>
      </c>
      <c r="U23" s="103"/>
      <c r="V23" s="87" t="s">
        <v>79</v>
      </c>
      <c r="W23" s="109"/>
      <c r="X23" s="87" t="s">
        <v>80</v>
      </c>
      <c r="Y23" s="112">
        <f>Table6[[#This Row],[(bedrijfs-kosten bruto waarvan) kosten]]+Table6[[#This Row],[(bedrijfs-kosten bruto waarvan) provisie]]</f>
        <v>0</v>
      </c>
      <c r="Z23" s="145">
        <f>Table6[[#This Row],[verdiende premie bruto]]-Table6[[#This Row],[geleden schade bruto]]-Table6[[#This Row],[bedrijfs-kosten bruto]]</f>
        <v>0</v>
      </c>
    </row>
    <row r="24" spans="1:26" x14ac:dyDescent="0.3">
      <c r="A24" s="5" t="s">
        <v>7</v>
      </c>
      <c r="B24" s="127" t="s">
        <v>8</v>
      </c>
      <c r="C24" s="127" t="s">
        <v>95</v>
      </c>
      <c r="D24" s="127"/>
      <c r="E24" s="127"/>
      <c r="F24" s="127" t="s">
        <v>14</v>
      </c>
      <c r="G24" s="104"/>
      <c r="H24" s="1" t="s">
        <v>79</v>
      </c>
      <c r="I24" s="108"/>
      <c r="J24" s="1" t="s">
        <v>83</v>
      </c>
      <c r="K24" s="108"/>
      <c r="L24" s="1" t="s">
        <v>80</v>
      </c>
      <c r="M24" s="107">
        <f>Table6[[#This Row],[geboekte premie bruto]]+Table6[[#This Row],[premie-voorziening primo bruto]]-Table6[[#This Row],[premie-voorziening ultimo bruto]]</f>
        <v>0</v>
      </c>
      <c r="N24" s="104"/>
      <c r="O24" s="1" t="s">
        <v>83</v>
      </c>
      <c r="P24" s="108"/>
      <c r="Q24" s="1" t="s">
        <v>79</v>
      </c>
      <c r="R24" s="108"/>
      <c r="S24" s="1" t="s">
        <v>80</v>
      </c>
      <c r="T24" s="107">
        <f>Table6[[#This Row],[betaalde schade bruto]]-Table6[[#This Row],[schadevoorziening primo bruto]]+Table6[[#This Row],[schadevoorziening ultimo bruto]]</f>
        <v>0</v>
      </c>
      <c r="U24" s="104"/>
      <c r="V24" s="1" t="s">
        <v>79</v>
      </c>
      <c r="W24" s="108"/>
      <c r="X24" s="1" t="s">
        <v>80</v>
      </c>
      <c r="Y24" s="112">
        <f>Table6[[#This Row],[(bedrijfs-kosten bruto waarvan) kosten]]+Table6[[#This Row],[(bedrijfs-kosten bruto waarvan) provisie]]</f>
        <v>0</v>
      </c>
      <c r="Z24" s="145">
        <f>Table6[[#This Row],[verdiende premie bruto]]-Table6[[#This Row],[geleden schade bruto]]-Table6[[#This Row],[bedrijfs-kosten bruto]]</f>
        <v>0</v>
      </c>
    </row>
    <row r="25" spans="1:26" x14ac:dyDescent="0.3">
      <c r="A25" s="52" t="s">
        <v>7</v>
      </c>
      <c r="B25" s="128" t="s">
        <v>8</v>
      </c>
      <c r="C25" s="128" t="s">
        <v>95</v>
      </c>
      <c r="D25" s="128"/>
      <c r="E25" s="128"/>
      <c r="F25" s="128"/>
      <c r="G25" s="102">
        <f>G23+G24</f>
        <v>0</v>
      </c>
      <c r="H25" s="7" t="s">
        <v>79</v>
      </c>
      <c r="I25" s="107">
        <f>I23+I24</f>
        <v>0</v>
      </c>
      <c r="J25" s="7" t="s">
        <v>83</v>
      </c>
      <c r="K25" s="107">
        <f>K23+K24</f>
        <v>0</v>
      </c>
      <c r="L25" s="7" t="s">
        <v>80</v>
      </c>
      <c r="M25" s="107">
        <f>Table6[[#This Row],[geboekte premie bruto]]+Table6[[#This Row],[premie-voorziening primo bruto]]-Table6[[#This Row],[premie-voorziening ultimo bruto]]</f>
        <v>0</v>
      </c>
      <c r="N25" s="102">
        <f>N23+N24</f>
        <v>0</v>
      </c>
      <c r="O25" s="7" t="s">
        <v>83</v>
      </c>
      <c r="P25" s="107">
        <f>P23+P24</f>
        <v>0</v>
      </c>
      <c r="Q25" s="7" t="s">
        <v>79</v>
      </c>
      <c r="R25" s="107">
        <f>R23+R24</f>
        <v>0</v>
      </c>
      <c r="S25" s="7" t="s">
        <v>80</v>
      </c>
      <c r="T25" s="107">
        <f>Table6[[#This Row],[betaalde schade bruto]]-Table6[[#This Row],[schadevoorziening primo bruto]]+Table6[[#This Row],[schadevoorziening ultimo bruto]]</f>
        <v>0</v>
      </c>
      <c r="U25" s="102">
        <f>U23+U24</f>
        <v>0</v>
      </c>
      <c r="V25" s="7" t="s">
        <v>79</v>
      </c>
      <c r="W25" s="107">
        <f>W23+W24</f>
        <v>0</v>
      </c>
      <c r="X25" s="7" t="s">
        <v>80</v>
      </c>
      <c r="Y25" s="112">
        <f>Table6[[#This Row],[(bedrijfs-kosten bruto waarvan) kosten]]+Table6[[#This Row],[(bedrijfs-kosten bruto waarvan) provisie]]</f>
        <v>0</v>
      </c>
      <c r="Z25" s="145">
        <f>Table6[[#This Row],[verdiende premie bruto]]-Table6[[#This Row],[geleden schade bruto]]-Table6[[#This Row],[bedrijfs-kosten bruto]]</f>
        <v>0</v>
      </c>
    </row>
    <row r="26" spans="1:26" x14ac:dyDescent="0.3">
      <c r="A26" s="5" t="s">
        <v>7</v>
      </c>
      <c r="B26" s="127" t="s">
        <v>8</v>
      </c>
      <c r="C26" s="127" t="s">
        <v>96</v>
      </c>
      <c r="D26" s="127"/>
      <c r="E26" s="127"/>
      <c r="F26" s="127" t="s">
        <v>13</v>
      </c>
      <c r="G26" s="104"/>
      <c r="H26" s="1" t="s">
        <v>79</v>
      </c>
      <c r="I26" s="108"/>
      <c r="J26" s="1" t="s">
        <v>83</v>
      </c>
      <c r="K26" s="108"/>
      <c r="L26" s="1" t="s">
        <v>80</v>
      </c>
      <c r="M26" s="107">
        <f>Table6[[#This Row],[geboekte premie bruto]]+Table6[[#This Row],[premie-voorziening primo bruto]]-Table6[[#This Row],[premie-voorziening ultimo bruto]]</f>
        <v>0</v>
      </c>
      <c r="N26" s="104"/>
      <c r="O26" s="1" t="s">
        <v>83</v>
      </c>
      <c r="P26" s="108"/>
      <c r="Q26" s="1" t="s">
        <v>79</v>
      </c>
      <c r="R26" s="108"/>
      <c r="S26" s="1" t="s">
        <v>80</v>
      </c>
      <c r="T26" s="107">
        <f>Table6[[#This Row],[betaalde schade bruto]]-Table6[[#This Row],[schadevoorziening primo bruto]]+Table6[[#This Row],[schadevoorziening ultimo bruto]]</f>
        <v>0</v>
      </c>
      <c r="U26" s="104"/>
      <c r="V26" s="1" t="s">
        <v>79</v>
      </c>
      <c r="W26" s="108"/>
      <c r="X26" s="1" t="s">
        <v>80</v>
      </c>
      <c r="Y26" s="112">
        <f>Table6[[#This Row],[(bedrijfs-kosten bruto waarvan) kosten]]+Table6[[#This Row],[(bedrijfs-kosten bruto waarvan) provisie]]</f>
        <v>0</v>
      </c>
      <c r="Z26" s="145">
        <f>Table6[[#This Row],[verdiende premie bruto]]-Table6[[#This Row],[geleden schade bruto]]-Table6[[#This Row],[bedrijfs-kosten bruto]]</f>
        <v>0</v>
      </c>
    </row>
    <row r="27" spans="1:26" x14ac:dyDescent="0.3">
      <c r="A27" s="84" t="s">
        <v>7</v>
      </c>
      <c r="B27" s="88" t="s">
        <v>8</v>
      </c>
      <c r="C27" s="88" t="s">
        <v>96</v>
      </c>
      <c r="D27" s="88"/>
      <c r="E27" s="88"/>
      <c r="F27" s="88" t="s">
        <v>14</v>
      </c>
      <c r="G27" s="103"/>
      <c r="H27" s="87" t="s">
        <v>79</v>
      </c>
      <c r="I27" s="109"/>
      <c r="J27" s="87" t="s">
        <v>83</v>
      </c>
      <c r="K27" s="109"/>
      <c r="L27" s="87" t="s">
        <v>80</v>
      </c>
      <c r="M27" s="107">
        <f>Table6[[#This Row],[geboekte premie bruto]]+Table6[[#This Row],[premie-voorziening primo bruto]]-Table6[[#This Row],[premie-voorziening ultimo bruto]]</f>
        <v>0</v>
      </c>
      <c r="N27" s="103"/>
      <c r="O27" s="87" t="s">
        <v>83</v>
      </c>
      <c r="P27" s="109"/>
      <c r="Q27" s="87" t="s">
        <v>79</v>
      </c>
      <c r="R27" s="109"/>
      <c r="S27" s="87" t="s">
        <v>80</v>
      </c>
      <c r="T27" s="107">
        <f>Table6[[#This Row],[betaalde schade bruto]]-Table6[[#This Row],[schadevoorziening primo bruto]]+Table6[[#This Row],[schadevoorziening ultimo bruto]]</f>
        <v>0</v>
      </c>
      <c r="U27" s="103"/>
      <c r="V27" s="87" t="s">
        <v>79</v>
      </c>
      <c r="W27" s="109"/>
      <c r="X27" s="87" t="s">
        <v>80</v>
      </c>
      <c r="Y27" s="112">
        <f>Table6[[#This Row],[(bedrijfs-kosten bruto waarvan) kosten]]+Table6[[#This Row],[(bedrijfs-kosten bruto waarvan) provisie]]</f>
        <v>0</v>
      </c>
      <c r="Z27" s="145">
        <f>Table6[[#This Row],[verdiende premie bruto]]-Table6[[#This Row],[geleden schade bruto]]-Table6[[#This Row],[bedrijfs-kosten bruto]]</f>
        <v>0</v>
      </c>
    </row>
    <row r="28" spans="1:26" x14ac:dyDescent="0.3">
      <c r="A28" s="52" t="s">
        <v>7</v>
      </c>
      <c r="B28" s="128" t="s">
        <v>8</v>
      </c>
      <c r="C28" s="128" t="s">
        <v>96</v>
      </c>
      <c r="D28" s="128"/>
      <c r="E28" s="128"/>
      <c r="F28" s="128"/>
      <c r="G28" s="102">
        <f>G26+G27</f>
        <v>0</v>
      </c>
      <c r="H28" s="7" t="s">
        <v>79</v>
      </c>
      <c r="I28" s="107">
        <f>I26+I27</f>
        <v>0</v>
      </c>
      <c r="J28" s="7" t="s">
        <v>83</v>
      </c>
      <c r="K28" s="107">
        <f>K26+K27</f>
        <v>0</v>
      </c>
      <c r="L28" s="7" t="s">
        <v>80</v>
      </c>
      <c r="M28" s="107">
        <f>Table6[[#This Row],[geboekte premie bruto]]+Table6[[#This Row],[premie-voorziening primo bruto]]-Table6[[#This Row],[premie-voorziening ultimo bruto]]</f>
        <v>0</v>
      </c>
      <c r="N28" s="102">
        <f>N26+N27</f>
        <v>0</v>
      </c>
      <c r="O28" s="7" t="s">
        <v>83</v>
      </c>
      <c r="P28" s="107">
        <f>P26+P27</f>
        <v>0</v>
      </c>
      <c r="Q28" s="7" t="s">
        <v>79</v>
      </c>
      <c r="R28" s="107">
        <f>R26+R27</f>
        <v>0</v>
      </c>
      <c r="S28" s="7" t="s">
        <v>80</v>
      </c>
      <c r="T28" s="107">
        <f>Table6[[#This Row],[betaalde schade bruto]]-Table6[[#This Row],[schadevoorziening primo bruto]]+Table6[[#This Row],[schadevoorziening ultimo bruto]]</f>
        <v>0</v>
      </c>
      <c r="U28" s="102">
        <f>U26+U27</f>
        <v>0</v>
      </c>
      <c r="V28" s="7" t="s">
        <v>79</v>
      </c>
      <c r="W28" s="107">
        <f>W26+W27</f>
        <v>0</v>
      </c>
      <c r="X28" s="7" t="s">
        <v>80</v>
      </c>
      <c r="Y28" s="112">
        <f>Table6[[#This Row],[(bedrijfs-kosten bruto waarvan) kosten]]+Table6[[#This Row],[(bedrijfs-kosten bruto waarvan) provisie]]</f>
        <v>0</v>
      </c>
      <c r="Z28" s="145">
        <f>Table6[[#This Row],[verdiende premie bruto]]-Table6[[#This Row],[geleden schade bruto]]-Table6[[#This Row],[bedrijfs-kosten bruto]]</f>
        <v>0</v>
      </c>
    </row>
    <row r="29" spans="1:26" x14ac:dyDescent="0.3">
      <c r="A29" s="52" t="s">
        <v>7</v>
      </c>
      <c r="B29" s="128" t="s">
        <v>8</v>
      </c>
      <c r="C29" s="128"/>
      <c r="D29" s="128"/>
      <c r="E29" s="128"/>
      <c r="F29" s="128" t="s">
        <v>13</v>
      </c>
      <c r="G29" s="102">
        <f>G17+G20+G23+G26</f>
        <v>0</v>
      </c>
      <c r="H29" s="7" t="s">
        <v>79</v>
      </c>
      <c r="I29" s="107">
        <f>I17+I20+I23+I26</f>
        <v>0</v>
      </c>
      <c r="J29" s="7" t="s">
        <v>83</v>
      </c>
      <c r="K29" s="107">
        <f>K17+K20+K23+K26</f>
        <v>0</v>
      </c>
      <c r="L29" s="7" t="s">
        <v>80</v>
      </c>
      <c r="M29" s="107">
        <f>Table6[[#This Row],[geboekte premie bruto]]+Table6[[#This Row],[premie-voorziening primo bruto]]-Table6[[#This Row],[premie-voorziening ultimo bruto]]</f>
        <v>0</v>
      </c>
      <c r="N29" s="102">
        <f>N17+N20+N23+N26</f>
        <v>0</v>
      </c>
      <c r="O29" s="7" t="s">
        <v>83</v>
      </c>
      <c r="P29" s="107">
        <f>P17+P20+P23+P26</f>
        <v>0</v>
      </c>
      <c r="Q29" s="7" t="s">
        <v>79</v>
      </c>
      <c r="R29" s="107">
        <f>R17+R20+R23+R26</f>
        <v>0</v>
      </c>
      <c r="S29" s="7" t="s">
        <v>80</v>
      </c>
      <c r="T29" s="107">
        <f>Table6[[#This Row],[betaalde schade bruto]]-Table6[[#This Row],[schadevoorziening primo bruto]]+Table6[[#This Row],[schadevoorziening ultimo bruto]]</f>
        <v>0</v>
      </c>
      <c r="U29" s="102">
        <f>U17+U20+U23+U26</f>
        <v>0</v>
      </c>
      <c r="V29" s="7" t="s">
        <v>79</v>
      </c>
      <c r="W29" s="107">
        <f>W17+W20+W23+W26</f>
        <v>0</v>
      </c>
      <c r="X29" s="7" t="s">
        <v>80</v>
      </c>
      <c r="Y29" s="112">
        <f>Table6[[#This Row],[(bedrijfs-kosten bruto waarvan) kosten]]+Table6[[#This Row],[(bedrijfs-kosten bruto waarvan) provisie]]</f>
        <v>0</v>
      </c>
      <c r="Z29" s="145">
        <f>Table6[[#This Row],[verdiende premie bruto]]-Table6[[#This Row],[geleden schade bruto]]-Table6[[#This Row],[bedrijfs-kosten bruto]]</f>
        <v>0</v>
      </c>
    </row>
    <row r="30" spans="1:26" x14ac:dyDescent="0.3">
      <c r="A30" s="52" t="s">
        <v>7</v>
      </c>
      <c r="B30" s="128" t="s">
        <v>8</v>
      </c>
      <c r="C30" s="128"/>
      <c r="D30" s="128"/>
      <c r="E30" s="128"/>
      <c r="F30" s="128" t="s">
        <v>14</v>
      </c>
      <c r="G30" s="102">
        <f>G18+G21+G24+G27</f>
        <v>0</v>
      </c>
      <c r="H30" s="7" t="s">
        <v>79</v>
      </c>
      <c r="I30" s="107">
        <f>I18+I21+I24+I27</f>
        <v>0</v>
      </c>
      <c r="J30" s="7" t="s">
        <v>83</v>
      </c>
      <c r="K30" s="107">
        <f>K18+K21+K24+K27</f>
        <v>0</v>
      </c>
      <c r="L30" s="7" t="s">
        <v>80</v>
      </c>
      <c r="M30" s="107">
        <f>Table6[[#This Row],[geboekte premie bruto]]+Table6[[#This Row],[premie-voorziening primo bruto]]-Table6[[#This Row],[premie-voorziening ultimo bruto]]</f>
        <v>0</v>
      </c>
      <c r="N30" s="102">
        <f>N18+N21+N24+N27</f>
        <v>0</v>
      </c>
      <c r="O30" s="7" t="s">
        <v>83</v>
      </c>
      <c r="P30" s="107">
        <f>P18+P21+P24+P27</f>
        <v>0</v>
      </c>
      <c r="Q30" s="7" t="s">
        <v>79</v>
      </c>
      <c r="R30" s="107">
        <f>R18+R21+R24+R27</f>
        <v>0</v>
      </c>
      <c r="S30" s="7" t="s">
        <v>80</v>
      </c>
      <c r="T30" s="107">
        <f>Table6[[#This Row],[betaalde schade bruto]]-Table6[[#This Row],[schadevoorziening primo bruto]]+Table6[[#This Row],[schadevoorziening ultimo bruto]]</f>
        <v>0</v>
      </c>
      <c r="U30" s="102">
        <f>U18+U21+U24+U27</f>
        <v>0</v>
      </c>
      <c r="V30" s="7" t="s">
        <v>79</v>
      </c>
      <c r="W30" s="107">
        <f>W18+W21+W24+W27</f>
        <v>0</v>
      </c>
      <c r="X30" s="7" t="s">
        <v>80</v>
      </c>
      <c r="Y30" s="112">
        <f>Table6[[#This Row],[(bedrijfs-kosten bruto waarvan) kosten]]+Table6[[#This Row],[(bedrijfs-kosten bruto waarvan) provisie]]</f>
        <v>0</v>
      </c>
      <c r="Z30" s="145">
        <f>Table6[[#This Row],[verdiende premie bruto]]-Table6[[#This Row],[geleden schade bruto]]-Table6[[#This Row],[bedrijfs-kosten bruto]]</f>
        <v>0</v>
      </c>
    </row>
    <row r="31" spans="1:26" ht="15" thickBot="1" x14ac:dyDescent="0.35">
      <c r="A31" s="53" t="s">
        <v>7</v>
      </c>
      <c r="B31" s="129" t="s">
        <v>8</v>
      </c>
      <c r="C31" s="129"/>
      <c r="D31" s="129"/>
      <c r="E31" s="129"/>
      <c r="F31" s="129"/>
      <c r="G31" s="105">
        <f>G19+G22+G25+G28</f>
        <v>0</v>
      </c>
      <c r="H31" s="8" t="s">
        <v>79</v>
      </c>
      <c r="I31" s="110">
        <f>I19+I22+I25+I28</f>
        <v>0</v>
      </c>
      <c r="J31" s="8" t="s">
        <v>83</v>
      </c>
      <c r="K31" s="110">
        <f>K19+K22+K25+K28</f>
        <v>0</v>
      </c>
      <c r="L31" s="8" t="s">
        <v>80</v>
      </c>
      <c r="M31" s="110">
        <f>Table6[[#This Row],[geboekte premie bruto]]+Table6[[#This Row],[premie-voorziening primo bruto]]-Table6[[#This Row],[premie-voorziening ultimo bruto]]</f>
        <v>0</v>
      </c>
      <c r="N31" s="105">
        <f>N19+N22+N25+N28</f>
        <v>0</v>
      </c>
      <c r="O31" s="8" t="s">
        <v>83</v>
      </c>
      <c r="P31" s="110">
        <f>P19+P22+P25+P28</f>
        <v>0</v>
      </c>
      <c r="Q31" s="8" t="s">
        <v>79</v>
      </c>
      <c r="R31" s="110">
        <f>R19+R22+R25+R28</f>
        <v>0</v>
      </c>
      <c r="S31" s="8" t="s">
        <v>80</v>
      </c>
      <c r="T31" s="110">
        <f>Table6[[#This Row],[betaalde schade bruto]]-Table6[[#This Row],[schadevoorziening primo bruto]]+Table6[[#This Row],[schadevoorziening ultimo bruto]]</f>
        <v>0</v>
      </c>
      <c r="U31" s="105">
        <f>U19+U22+U25+U28</f>
        <v>0</v>
      </c>
      <c r="V31" s="8" t="s">
        <v>79</v>
      </c>
      <c r="W31" s="110">
        <f>W19+W22+W25+W28</f>
        <v>0</v>
      </c>
      <c r="X31" s="8" t="s">
        <v>80</v>
      </c>
      <c r="Y31" s="113">
        <f>Table6[[#This Row],[(bedrijfs-kosten bruto waarvan) kosten]]+Table6[[#This Row],[(bedrijfs-kosten bruto waarvan) provisie]]</f>
        <v>0</v>
      </c>
      <c r="Z31" s="146">
        <f>Table6[[#This Row],[verdiende premie bruto]]-Table6[[#This Row],[geleden schade bruto]]-Table6[[#This Row],[bedrijfs-kosten bruto]]</f>
        <v>0</v>
      </c>
    </row>
  </sheetData>
  <sheetProtection algorithmName="SHA-512" hashValue="fnQL4LUK7Maql8U5UK9rRWKNi9RM3Jb/cfN09MdB/l9ful9bZ1mSL/ZoKGFbTRATHBvT93RBH0ViIN1qqlzFiQ==" saltValue="t107EsASslxKm99b12kDzw==" spinCount="100000" sheet="1" selectLockedCells="1"/>
  <mergeCells count="1">
    <mergeCell ref="A1:Z1"/>
  </mergeCells>
  <dataValidations count="2">
    <dataValidation type="whole" operator="greaterThanOrEqual" allowBlank="1" showInputMessage="1" showErrorMessage="1" errorTitle="Geheel getal groter dan 0" error="Geheel getal groter dan 0 vereist" sqref="Y3:Y31 W3:W31 T3:U31 R3:R31 P3:P31 M3:N31 K3:K31 I3:I31 G3:G31" xr:uid="{1CF63E50-D6F5-4B7A-B667-C7D95BB00F4C}">
      <formula1>0</formula1>
    </dataValidation>
    <dataValidation type="whole" operator="greaterThan" allowBlank="1" showInputMessage="1" showErrorMessage="1" errorTitle="Geheel getal vereist" error="Geheel getal vereist" sqref="Z3:Z31" xr:uid="{D55CC8FE-2AB3-41E0-85F3-CFCBA489ECFB}">
      <formula1>-1000000000000</formula1>
    </dataValidation>
  </dataValidations>
  <pageMargins left="0.7" right="0.7" top="0.75" bottom="0.75" header="0.3" footer="0.3"/>
  <pageSetup orientation="portrait"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62DA8-7B30-4FCB-8178-C4880AF5F83D}">
  <sheetPr codeName="Sheet5"/>
  <dimension ref="A1:Z16"/>
  <sheetViews>
    <sheetView showZeros="0" zoomScale="80" zoomScaleNormal="80" workbookViewId="0">
      <pane xSplit="6" ySplit="2" topLeftCell="R3" activePane="bottomRight" state="frozen"/>
      <selection pane="topRight" activeCell="G1" sqref="G1"/>
      <selection pane="bottomLeft" activeCell="A2" sqref="A2"/>
      <selection pane="bottomRight" activeCell="G16" sqref="G16"/>
    </sheetView>
  </sheetViews>
  <sheetFormatPr defaultRowHeight="14.4" x14ac:dyDescent="0.3"/>
  <cols>
    <col min="1" max="1" width="11" customWidth="1"/>
    <col min="2" max="2" width="30.5546875" bestFit="1" customWidth="1"/>
    <col min="3" max="3" width="7.5546875" bestFit="1" customWidth="1"/>
    <col min="4" max="4" width="8.109375" bestFit="1" customWidth="1"/>
    <col min="5" max="5" width="11" customWidth="1"/>
    <col min="6" max="6" width="6.44140625" bestFit="1" customWidth="1"/>
    <col min="7" max="7" width="11" customWidth="1"/>
    <col min="8" max="8" width="2.109375" bestFit="1" customWidth="1"/>
    <col min="9" max="9" width="12.44140625" customWidth="1"/>
    <col min="10" max="10" width="1.88671875" bestFit="1" customWidth="1"/>
    <col min="11" max="11" width="12.5546875" customWidth="1"/>
    <col min="12" max="12" width="2.109375" bestFit="1" customWidth="1"/>
    <col min="13" max="14" width="12" customWidth="1"/>
    <col min="15" max="15" width="2.44140625" bestFit="1" customWidth="1"/>
    <col min="16" max="16" width="12" customWidth="1"/>
    <col min="17" max="17" width="2.88671875" bestFit="1" customWidth="1"/>
    <col min="18" max="18" width="12" customWidth="1"/>
    <col min="19" max="19" width="2.88671875" bestFit="1" customWidth="1"/>
    <col min="20" max="20" width="12" customWidth="1"/>
    <col min="21" max="21" width="14.109375" customWidth="1"/>
    <col min="22" max="22" width="2.88671875" bestFit="1" customWidth="1"/>
    <col min="23" max="23" width="13.88671875" customWidth="1"/>
    <col min="24" max="24" width="2.88671875" bestFit="1" customWidth="1"/>
    <col min="25" max="26" width="12" customWidth="1"/>
  </cols>
  <sheetData>
    <row r="1" spans="1:26" ht="15" thickBot="1" x14ac:dyDescent="0.35">
      <c r="A1" s="170" t="s">
        <v>266</v>
      </c>
      <c r="B1" s="170"/>
      <c r="C1" s="170"/>
      <c r="D1" s="170"/>
      <c r="E1" s="170"/>
      <c r="F1" s="170"/>
      <c r="G1" s="170"/>
      <c r="H1" s="170"/>
      <c r="I1" s="170"/>
      <c r="J1" s="170"/>
      <c r="K1" s="170"/>
      <c r="L1" s="170"/>
      <c r="M1" s="170"/>
      <c r="N1" s="170"/>
      <c r="O1" s="170"/>
      <c r="P1" s="170"/>
      <c r="Q1" s="170"/>
      <c r="R1" s="170"/>
      <c r="S1" s="170"/>
      <c r="T1" s="170"/>
      <c r="U1" s="170"/>
      <c r="V1" s="170"/>
      <c r="W1" s="170"/>
      <c r="X1" s="170"/>
      <c r="Y1" s="170"/>
      <c r="Z1" s="170"/>
    </row>
    <row r="2" spans="1:26" s="6" customFormat="1" ht="53.4" thickBot="1" x14ac:dyDescent="0.35">
      <c r="A2" s="75" t="s">
        <v>0</v>
      </c>
      <c r="B2" s="76" t="s">
        <v>1</v>
      </c>
      <c r="C2" s="76" t="s">
        <v>2</v>
      </c>
      <c r="D2" s="77" t="s">
        <v>106</v>
      </c>
      <c r="E2" s="55" t="s">
        <v>72</v>
      </c>
      <c r="F2" s="56" t="s">
        <v>85</v>
      </c>
      <c r="G2" s="68" t="s">
        <v>73</v>
      </c>
      <c r="H2" s="69" t="s">
        <v>79</v>
      </c>
      <c r="I2" s="70" t="s">
        <v>81</v>
      </c>
      <c r="J2" s="70" t="s">
        <v>83</v>
      </c>
      <c r="K2" s="70" t="s">
        <v>82</v>
      </c>
      <c r="L2" s="70" t="s">
        <v>80</v>
      </c>
      <c r="M2" s="71" t="s">
        <v>74</v>
      </c>
      <c r="N2" s="72" t="s">
        <v>75</v>
      </c>
      <c r="O2" s="70" t="s">
        <v>268</v>
      </c>
      <c r="P2" s="73" t="s">
        <v>76</v>
      </c>
      <c r="Q2" s="70" t="s">
        <v>269</v>
      </c>
      <c r="R2" s="73" t="s">
        <v>77</v>
      </c>
      <c r="S2" s="70" t="s">
        <v>270</v>
      </c>
      <c r="T2" s="74" t="s">
        <v>78</v>
      </c>
      <c r="U2" s="72" t="s">
        <v>88</v>
      </c>
      <c r="V2" s="70" t="s">
        <v>271</v>
      </c>
      <c r="W2" s="73" t="s">
        <v>86</v>
      </c>
      <c r="X2" s="70" t="s">
        <v>272</v>
      </c>
      <c r="Y2" s="74" t="s">
        <v>87</v>
      </c>
      <c r="Z2" s="63" t="s">
        <v>98</v>
      </c>
    </row>
    <row r="3" spans="1:26" x14ac:dyDescent="0.3">
      <c r="A3" s="52" t="s">
        <v>16</v>
      </c>
      <c r="B3" s="128"/>
      <c r="C3" s="128"/>
      <c r="D3" s="128"/>
      <c r="E3" s="128" t="s">
        <v>17</v>
      </c>
      <c r="F3" s="128"/>
      <c r="G3" s="101">
        <f>G16</f>
        <v>0</v>
      </c>
      <c r="H3" s="9" t="s">
        <v>79</v>
      </c>
      <c r="I3" s="106">
        <f>I16</f>
        <v>0</v>
      </c>
      <c r="J3" s="9" t="s">
        <v>83</v>
      </c>
      <c r="K3" s="106">
        <f>K16</f>
        <v>0</v>
      </c>
      <c r="L3" s="9" t="s">
        <v>80</v>
      </c>
      <c r="M3" s="106">
        <f>Table7[[#This Row],[geboekte premie bruto]]+Table7[[#This Row],[premie-voorziening primo bruto]]-Table7[[#This Row],[premie-voorziening ultimo bruto]]</f>
        <v>0</v>
      </c>
      <c r="N3" s="101">
        <f>N16</f>
        <v>0</v>
      </c>
      <c r="O3" s="9" t="s">
        <v>83</v>
      </c>
      <c r="P3" s="106">
        <f>P16</f>
        <v>0</v>
      </c>
      <c r="Q3" s="9" t="s">
        <v>79</v>
      </c>
      <c r="R3" s="106">
        <f>R16</f>
        <v>0</v>
      </c>
      <c r="S3" s="9" t="s">
        <v>80</v>
      </c>
      <c r="T3" s="106">
        <f>Table7[[#This Row],[betaalde schade bruto]]-Table7[[#This Row],[schadevoorziening primo bruto]]+Table7[[#This Row],[schadevoorziening ultimo bruto]]</f>
        <v>0</v>
      </c>
      <c r="U3" s="101">
        <f>U16</f>
        <v>0</v>
      </c>
      <c r="V3" s="9" t="s">
        <v>79</v>
      </c>
      <c r="W3" s="106">
        <f>W16</f>
        <v>0</v>
      </c>
      <c r="X3" s="9" t="s">
        <v>80</v>
      </c>
      <c r="Y3" s="111">
        <f>Table7[[#This Row],[(bedrijfs-kosten bruto waarvan) kosten]]+Table7[[#This Row],[(bedrijfs-kosten bruto waarvan) provisie]]</f>
        <v>0</v>
      </c>
      <c r="Z3" s="112">
        <f>Table7[[#This Row],[verdiende premie bruto]]-Table7[[#This Row],[geleden schade bruto]]-Table7[[#This Row],[bedrijfs-kosten bruto]]</f>
        <v>0</v>
      </c>
    </row>
    <row r="4" spans="1:26" x14ac:dyDescent="0.3">
      <c r="A4" s="52" t="s">
        <v>16</v>
      </c>
      <c r="B4" s="128"/>
      <c r="C4" s="128"/>
      <c r="D4" s="128"/>
      <c r="E4" s="128" t="s">
        <v>18</v>
      </c>
      <c r="F4" s="128"/>
      <c r="G4" s="102">
        <f>G5+G6+G7+G10+G11+G12+G14+G15</f>
        <v>0</v>
      </c>
      <c r="H4" s="7" t="s">
        <v>79</v>
      </c>
      <c r="I4" s="107">
        <f>I5+I6+I7+I10+I11+I12+I14+I15</f>
        <v>0</v>
      </c>
      <c r="J4" s="7" t="s">
        <v>83</v>
      </c>
      <c r="K4" s="107">
        <f>K5+K6+K7+K10+K11+K12+K14+K15</f>
        <v>0</v>
      </c>
      <c r="L4" s="7" t="s">
        <v>80</v>
      </c>
      <c r="M4" s="107">
        <f>Table7[[#This Row],[geboekte premie bruto]]+Table7[[#This Row],[premie-voorziening primo bruto]]-Table7[[#This Row],[premie-voorziening ultimo bruto]]</f>
        <v>0</v>
      </c>
      <c r="N4" s="102">
        <f>N5+N6+N7+N10+N11+N12+N14+N15</f>
        <v>0</v>
      </c>
      <c r="O4" s="7" t="s">
        <v>83</v>
      </c>
      <c r="P4" s="107">
        <f>P5+P6+P7+P10+P11+P12+P14+P15</f>
        <v>0</v>
      </c>
      <c r="Q4" s="7" t="s">
        <v>79</v>
      </c>
      <c r="R4" s="107">
        <f>R5+R6+R7+R10+R11+R12+R14+R15</f>
        <v>0</v>
      </c>
      <c r="S4" s="7" t="s">
        <v>80</v>
      </c>
      <c r="T4" s="107">
        <f>Table7[[#This Row],[betaalde schade bruto]]-Table7[[#This Row],[schadevoorziening primo bruto]]+Table7[[#This Row],[schadevoorziening ultimo bruto]]</f>
        <v>0</v>
      </c>
      <c r="U4" s="102">
        <f>U5+U6+U7+U10+U11+U12+U14+U15</f>
        <v>0</v>
      </c>
      <c r="V4" s="7" t="s">
        <v>79</v>
      </c>
      <c r="W4" s="107">
        <f>W5+W6+W7+W10+W11+W12+W14+W15</f>
        <v>0</v>
      </c>
      <c r="X4" s="7" t="s">
        <v>80</v>
      </c>
      <c r="Y4" s="112">
        <f>Table7[[#This Row],[(bedrijfs-kosten bruto waarvan) kosten]]+Table7[[#This Row],[(bedrijfs-kosten bruto waarvan) provisie]]</f>
        <v>0</v>
      </c>
      <c r="Z4" s="112">
        <f>Table7[[#This Row],[verdiende premie bruto]]-Table7[[#This Row],[geleden schade bruto]]-Table7[[#This Row],[bedrijfs-kosten bruto]]</f>
        <v>0</v>
      </c>
    </row>
    <row r="5" spans="1:26" x14ac:dyDescent="0.3">
      <c r="A5" s="84" t="s">
        <v>16</v>
      </c>
      <c r="B5" s="88" t="s">
        <v>19</v>
      </c>
      <c r="C5" s="88"/>
      <c r="D5" s="88"/>
      <c r="E5" s="88"/>
      <c r="F5" s="88"/>
      <c r="G5" s="103"/>
      <c r="H5" s="87" t="s">
        <v>79</v>
      </c>
      <c r="I5" s="109"/>
      <c r="J5" s="87" t="s">
        <v>83</v>
      </c>
      <c r="K5" s="109"/>
      <c r="L5" s="87" t="s">
        <v>80</v>
      </c>
      <c r="M5" s="107">
        <f>Table7[[#This Row],[geboekte premie bruto]]+Table7[[#This Row],[premie-voorziening primo bruto]]-Table7[[#This Row],[premie-voorziening ultimo bruto]]</f>
        <v>0</v>
      </c>
      <c r="N5" s="103"/>
      <c r="O5" s="87" t="s">
        <v>83</v>
      </c>
      <c r="P5" s="109"/>
      <c r="Q5" s="87" t="s">
        <v>79</v>
      </c>
      <c r="R5" s="109"/>
      <c r="S5" s="87" t="s">
        <v>80</v>
      </c>
      <c r="T5" s="107">
        <f>Table7[[#This Row],[betaalde schade bruto]]-Table7[[#This Row],[schadevoorziening primo bruto]]+Table7[[#This Row],[schadevoorziening ultimo bruto]]</f>
        <v>0</v>
      </c>
      <c r="U5" s="103"/>
      <c r="V5" s="87" t="s">
        <v>79</v>
      </c>
      <c r="W5" s="109"/>
      <c r="X5" s="87" t="s">
        <v>80</v>
      </c>
      <c r="Y5" s="112">
        <f>Table7[[#This Row],[(bedrijfs-kosten bruto waarvan) kosten]]+Table7[[#This Row],[(bedrijfs-kosten bruto waarvan) provisie]]</f>
        <v>0</v>
      </c>
      <c r="Z5" s="112">
        <f>Table7[[#This Row],[verdiende premie bruto]]-Table7[[#This Row],[geleden schade bruto]]-Table7[[#This Row],[bedrijfs-kosten bruto]]</f>
        <v>0</v>
      </c>
    </row>
    <row r="6" spans="1:26" x14ac:dyDescent="0.3">
      <c r="A6" s="5" t="s">
        <v>16</v>
      </c>
      <c r="B6" s="127" t="s">
        <v>20</v>
      </c>
      <c r="C6" s="127"/>
      <c r="D6" s="127"/>
      <c r="E6" s="127"/>
      <c r="F6" s="127"/>
      <c r="G6" s="104"/>
      <c r="H6" s="1" t="s">
        <v>79</v>
      </c>
      <c r="I6" s="108"/>
      <c r="J6" s="1" t="s">
        <v>83</v>
      </c>
      <c r="K6" s="108"/>
      <c r="L6" s="1" t="s">
        <v>80</v>
      </c>
      <c r="M6" s="107">
        <f>Table7[[#This Row],[geboekte premie bruto]]+Table7[[#This Row],[premie-voorziening primo bruto]]-Table7[[#This Row],[premie-voorziening ultimo bruto]]</f>
        <v>0</v>
      </c>
      <c r="N6" s="104"/>
      <c r="O6" s="1" t="s">
        <v>83</v>
      </c>
      <c r="P6" s="108"/>
      <c r="Q6" s="1" t="s">
        <v>79</v>
      </c>
      <c r="R6" s="108"/>
      <c r="S6" s="1" t="s">
        <v>80</v>
      </c>
      <c r="T6" s="107">
        <f>Table7[[#This Row],[betaalde schade bruto]]-Table7[[#This Row],[schadevoorziening primo bruto]]+Table7[[#This Row],[schadevoorziening ultimo bruto]]</f>
        <v>0</v>
      </c>
      <c r="U6" s="104"/>
      <c r="V6" s="1" t="s">
        <v>79</v>
      </c>
      <c r="W6" s="108"/>
      <c r="X6" s="1" t="s">
        <v>80</v>
      </c>
      <c r="Y6" s="112">
        <f>Table7[[#This Row],[(bedrijfs-kosten bruto waarvan) kosten]]+Table7[[#This Row],[(bedrijfs-kosten bruto waarvan) provisie]]</f>
        <v>0</v>
      </c>
      <c r="Z6" s="112">
        <f>Table7[[#This Row],[verdiende premie bruto]]-Table7[[#This Row],[geleden schade bruto]]-Table7[[#This Row],[bedrijfs-kosten bruto]]</f>
        <v>0</v>
      </c>
    </row>
    <row r="7" spans="1:26" x14ac:dyDescent="0.3">
      <c r="A7" s="84" t="s">
        <v>16</v>
      </c>
      <c r="B7" s="88" t="s">
        <v>21</v>
      </c>
      <c r="C7" s="88"/>
      <c r="D7" s="88"/>
      <c r="E7" s="88"/>
      <c r="F7" s="88"/>
      <c r="G7" s="103"/>
      <c r="H7" s="87" t="s">
        <v>79</v>
      </c>
      <c r="I7" s="109"/>
      <c r="J7" s="87" t="s">
        <v>83</v>
      </c>
      <c r="K7" s="109"/>
      <c r="L7" s="87" t="s">
        <v>80</v>
      </c>
      <c r="M7" s="107">
        <f>Table7[[#This Row],[geboekte premie bruto]]+Table7[[#This Row],[premie-voorziening primo bruto]]-Table7[[#This Row],[premie-voorziening ultimo bruto]]</f>
        <v>0</v>
      </c>
      <c r="N7" s="103"/>
      <c r="O7" s="87" t="s">
        <v>83</v>
      </c>
      <c r="P7" s="109"/>
      <c r="Q7" s="87" t="s">
        <v>79</v>
      </c>
      <c r="R7" s="109"/>
      <c r="S7" s="87" t="s">
        <v>80</v>
      </c>
      <c r="T7" s="107">
        <f>Table7[[#This Row],[betaalde schade bruto]]-Table7[[#This Row],[schadevoorziening primo bruto]]+Table7[[#This Row],[schadevoorziening ultimo bruto]]</f>
        <v>0</v>
      </c>
      <c r="U7" s="103"/>
      <c r="V7" s="87" t="s">
        <v>79</v>
      </c>
      <c r="W7" s="109"/>
      <c r="X7" s="87" t="s">
        <v>80</v>
      </c>
      <c r="Y7" s="112">
        <f>Table7[[#This Row],[(bedrijfs-kosten bruto waarvan) kosten]]+Table7[[#This Row],[(bedrijfs-kosten bruto waarvan) provisie]]</f>
        <v>0</v>
      </c>
      <c r="Z7" s="112">
        <f>Table7[[#This Row],[verdiende premie bruto]]-Table7[[#This Row],[geleden schade bruto]]-Table7[[#This Row],[bedrijfs-kosten bruto]]</f>
        <v>0</v>
      </c>
    </row>
    <row r="8" spans="1:26" x14ac:dyDescent="0.3">
      <c r="A8" s="5" t="s">
        <v>16</v>
      </c>
      <c r="B8" s="127" t="s">
        <v>105</v>
      </c>
      <c r="C8" s="149"/>
      <c r="D8" s="127"/>
      <c r="E8" s="127"/>
      <c r="F8" s="127" t="s">
        <v>6</v>
      </c>
      <c r="G8" s="104"/>
      <c r="H8" s="1" t="s">
        <v>79</v>
      </c>
      <c r="I8" s="108"/>
      <c r="J8" s="1" t="s">
        <v>83</v>
      </c>
      <c r="K8" s="108"/>
      <c r="L8" s="1" t="s">
        <v>80</v>
      </c>
      <c r="M8" s="107">
        <f>Table7[[#This Row],[geboekte premie bruto]]+Table7[[#This Row],[premie-voorziening primo bruto]]-Table7[[#This Row],[premie-voorziening ultimo bruto]]</f>
        <v>0</v>
      </c>
      <c r="N8" s="104"/>
      <c r="O8" s="1" t="s">
        <v>83</v>
      </c>
      <c r="P8" s="108"/>
      <c r="Q8" s="1" t="s">
        <v>79</v>
      </c>
      <c r="R8" s="108"/>
      <c r="S8" s="1" t="s">
        <v>80</v>
      </c>
      <c r="T8" s="107">
        <f>Table7[[#This Row],[betaalde schade bruto]]-Table7[[#This Row],[schadevoorziening primo bruto]]+Table7[[#This Row],[schadevoorziening ultimo bruto]]</f>
        <v>0</v>
      </c>
      <c r="U8" s="104"/>
      <c r="V8" s="1" t="s">
        <v>79</v>
      </c>
      <c r="W8" s="108"/>
      <c r="X8" s="1" t="s">
        <v>80</v>
      </c>
      <c r="Y8" s="112">
        <f>Table7[[#This Row],[(bedrijfs-kosten bruto waarvan) kosten]]+Table7[[#This Row],[(bedrijfs-kosten bruto waarvan) provisie]]</f>
        <v>0</v>
      </c>
      <c r="Z8" s="112">
        <f>Table7[[#This Row],[verdiende premie bruto]]-Table7[[#This Row],[geleden schade bruto]]-Table7[[#This Row],[bedrijfs-kosten bruto]]</f>
        <v>0</v>
      </c>
    </row>
    <row r="9" spans="1:26" x14ac:dyDescent="0.3">
      <c r="A9" s="84" t="s">
        <v>16</v>
      </c>
      <c r="B9" s="88" t="s">
        <v>105</v>
      </c>
      <c r="C9" s="150"/>
      <c r="D9" s="88"/>
      <c r="E9" s="88"/>
      <c r="F9" s="88" t="s">
        <v>22</v>
      </c>
      <c r="G9" s="103"/>
      <c r="H9" s="87" t="s">
        <v>79</v>
      </c>
      <c r="I9" s="109"/>
      <c r="J9" s="87" t="s">
        <v>83</v>
      </c>
      <c r="K9" s="109"/>
      <c r="L9" s="87" t="s">
        <v>80</v>
      </c>
      <c r="M9" s="107">
        <f>Table7[[#This Row],[geboekte premie bruto]]+Table7[[#This Row],[premie-voorziening primo bruto]]-Table7[[#This Row],[premie-voorziening ultimo bruto]]</f>
        <v>0</v>
      </c>
      <c r="N9" s="103"/>
      <c r="O9" s="87" t="s">
        <v>83</v>
      </c>
      <c r="P9" s="109"/>
      <c r="Q9" s="87" t="s">
        <v>79</v>
      </c>
      <c r="R9" s="109"/>
      <c r="S9" s="87" t="s">
        <v>80</v>
      </c>
      <c r="T9" s="107">
        <f>Table7[[#This Row],[betaalde schade bruto]]-Table7[[#This Row],[schadevoorziening primo bruto]]+Table7[[#This Row],[schadevoorziening ultimo bruto]]</f>
        <v>0</v>
      </c>
      <c r="U9" s="103"/>
      <c r="V9" s="87" t="s">
        <v>79</v>
      </c>
      <c r="W9" s="109"/>
      <c r="X9" s="87" t="s">
        <v>80</v>
      </c>
      <c r="Y9" s="112">
        <f>Table7[[#This Row],[(bedrijfs-kosten bruto waarvan) kosten]]+Table7[[#This Row],[(bedrijfs-kosten bruto waarvan) provisie]]</f>
        <v>0</v>
      </c>
      <c r="Z9" s="112">
        <f>Table7[[#This Row],[verdiende premie bruto]]-Table7[[#This Row],[geleden schade bruto]]-Table7[[#This Row],[bedrijfs-kosten bruto]]</f>
        <v>0</v>
      </c>
    </row>
    <row r="10" spans="1:26" x14ac:dyDescent="0.3">
      <c r="A10" s="52" t="s">
        <v>16</v>
      </c>
      <c r="B10" s="128" t="s">
        <v>105</v>
      </c>
      <c r="C10" s="128"/>
      <c r="D10" s="128"/>
      <c r="E10" s="128"/>
      <c r="F10" s="128"/>
      <c r="G10" s="102">
        <f>G8+G9</f>
        <v>0</v>
      </c>
      <c r="H10" s="7" t="s">
        <v>79</v>
      </c>
      <c r="I10" s="107">
        <f>I8+I9</f>
        <v>0</v>
      </c>
      <c r="J10" s="7" t="s">
        <v>83</v>
      </c>
      <c r="K10" s="107">
        <f>K8+K9</f>
        <v>0</v>
      </c>
      <c r="L10" s="7" t="s">
        <v>80</v>
      </c>
      <c r="M10" s="107">
        <f>Table7[[#This Row],[geboekte premie bruto]]+Table7[[#This Row],[premie-voorziening primo bruto]]-Table7[[#This Row],[premie-voorziening ultimo bruto]]</f>
        <v>0</v>
      </c>
      <c r="N10" s="102">
        <f>N8+N9</f>
        <v>0</v>
      </c>
      <c r="O10" s="7" t="s">
        <v>83</v>
      </c>
      <c r="P10" s="107">
        <f>P8+P9</f>
        <v>0</v>
      </c>
      <c r="Q10" s="7" t="s">
        <v>79</v>
      </c>
      <c r="R10" s="107">
        <f>R8+R9</f>
        <v>0</v>
      </c>
      <c r="S10" s="7" t="s">
        <v>80</v>
      </c>
      <c r="T10" s="107">
        <f>Table7[[#This Row],[betaalde schade bruto]]-Table7[[#This Row],[schadevoorziening primo bruto]]+Table7[[#This Row],[schadevoorziening ultimo bruto]]</f>
        <v>0</v>
      </c>
      <c r="U10" s="102">
        <f>U8+U9</f>
        <v>0</v>
      </c>
      <c r="V10" s="7" t="s">
        <v>79</v>
      </c>
      <c r="W10" s="107">
        <f>W8+W9</f>
        <v>0</v>
      </c>
      <c r="X10" s="7" t="s">
        <v>80</v>
      </c>
      <c r="Y10" s="112">
        <f>Table7[[#This Row],[(bedrijfs-kosten bruto waarvan) kosten]]+Table7[[#This Row],[(bedrijfs-kosten bruto waarvan) provisie]]</f>
        <v>0</v>
      </c>
      <c r="Z10" s="112">
        <f>Table7[[#This Row],[verdiende premie bruto]]-Table7[[#This Row],[geleden schade bruto]]-Table7[[#This Row],[bedrijfs-kosten bruto]]</f>
        <v>0</v>
      </c>
    </row>
    <row r="11" spans="1:26" x14ac:dyDescent="0.3">
      <c r="A11" s="84" t="s">
        <v>16</v>
      </c>
      <c r="B11" s="88" t="s">
        <v>100</v>
      </c>
      <c r="C11" s="88"/>
      <c r="D11" s="88"/>
      <c r="E11" s="88"/>
      <c r="F11" s="88"/>
      <c r="G11" s="103"/>
      <c r="H11" s="87" t="s">
        <v>79</v>
      </c>
      <c r="I11" s="109"/>
      <c r="J11" s="87" t="s">
        <v>83</v>
      </c>
      <c r="K11" s="109"/>
      <c r="L11" s="87" t="s">
        <v>80</v>
      </c>
      <c r="M11" s="107">
        <f>Table7[[#This Row],[geboekte premie bruto]]+Table7[[#This Row],[premie-voorziening primo bruto]]-Table7[[#This Row],[premie-voorziening ultimo bruto]]</f>
        <v>0</v>
      </c>
      <c r="N11" s="103"/>
      <c r="O11" s="87" t="s">
        <v>83</v>
      </c>
      <c r="P11" s="109"/>
      <c r="Q11" s="87" t="s">
        <v>79</v>
      </c>
      <c r="R11" s="109"/>
      <c r="S11" s="87" t="s">
        <v>80</v>
      </c>
      <c r="T11" s="107">
        <f>Table7[[#This Row],[betaalde schade bruto]]-Table7[[#This Row],[schadevoorziening primo bruto]]+Table7[[#This Row],[schadevoorziening ultimo bruto]]</f>
        <v>0</v>
      </c>
      <c r="U11" s="103"/>
      <c r="V11" s="87" t="s">
        <v>79</v>
      </c>
      <c r="W11" s="109"/>
      <c r="X11" s="87" t="s">
        <v>80</v>
      </c>
      <c r="Y11" s="112">
        <f>Table7[[#This Row],[(bedrijfs-kosten bruto waarvan) kosten]]+Table7[[#This Row],[(bedrijfs-kosten bruto waarvan) provisie]]</f>
        <v>0</v>
      </c>
      <c r="Z11" s="112">
        <f>Table7[[#This Row],[verdiende premie bruto]]-Table7[[#This Row],[geleden schade bruto]]-Table7[[#This Row],[bedrijfs-kosten bruto]]</f>
        <v>0</v>
      </c>
    </row>
    <row r="12" spans="1:26" x14ac:dyDescent="0.3">
      <c r="A12" s="5" t="s">
        <v>16</v>
      </c>
      <c r="B12" s="127" t="s">
        <v>101</v>
      </c>
      <c r="C12" s="127"/>
      <c r="D12" s="127"/>
      <c r="E12" s="127"/>
      <c r="F12" s="127"/>
      <c r="G12" s="104"/>
      <c r="H12" s="1" t="s">
        <v>79</v>
      </c>
      <c r="I12" s="108"/>
      <c r="J12" s="1" t="s">
        <v>83</v>
      </c>
      <c r="K12" s="108"/>
      <c r="L12" s="1" t="s">
        <v>80</v>
      </c>
      <c r="M12" s="107">
        <f>Table7[[#This Row],[geboekte premie bruto]]+Table7[[#This Row],[premie-voorziening primo bruto]]-Table7[[#This Row],[premie-voorziening ultimo bruto]]</f>
        <v>0</v>
      </c>
      <c r="N12" s="104"/>
      <c r="O12" s="1" t="s">
        <v>83</v>
      </c>
      <c r="P12" s="108"/>
      <c r="Q12" s="1" t="s">
        <v>79</v>
      </c>
      <c r="R12" s="108"/>
      <c r="S12" s="1" t="s">
        <v>80</v>
      </c>
      <c r="T12" s="107">
        <f>Table7[[#This Row],[betaalde schade bruto]]-Table7[[#This Row],[schadevoorziening primo bruto]]+Table7[[#This Row],[schadevoorziening ultimo bruto]]</f>
        <v>0</v>
      </c>
      <c r="U12" s="104"/>
      <c r="V12" s="1" t="s">
        <v>79</v>
      </c>
      <c r="W12" s="108"/>
      <c r="X12" s="1" t="s">
        <v>80</v>
      </c>
      <c r="Y12" s="112">
        <f>Table7[[#This Row],[(bedrijfs-kosten bruto waarvan) kosten]]+Table7[[#This Row],[(bedrijfs-kosten bruto waarvan) provisie]]</f>
        <v>0</v>
      </c>
      <c r="Z12" s="112">
        <f>Table7[[#This Row],[verdiende premie bruto]]-Table7[[#This Row],[geleden schade bruto]]-Table7[[#This Row],[bedrijfs-kosten bruto]]</f>
        <v>0</v>
      </c>
    </row>
    <row r="13" spans="1:26" x14ac:dyDescent="0.3">
      <c r="A13" s="84" t="s">
        <v>16</v>
      </c>
      <c r="B13" s="88" t="s">
        <v>102</v>
      </c>
      <c r="C13" s="88" t="s">
        <v>104</v>
      </c>
      <c r="D13" s="88"/>
      <c r="E13" s="88"/>
      <c r="F13" s="88"/>
      <c r="G13" s="103"/>
      <c r="H13" s="87" t="s">
        <v>79</v>
      </c>
      <c r="I13" s="109"/>
      <c r="J13" s="87" t="s">
        <v>83</v>
      </c>
      <c r="K13" s="109"/>
      <c r="L13" s="87" t="s">
        <v>80</v>
      </c>
      <c r="M13" s="107">
        <f>Table7[[#This Row],[geboekte premie bruto]]+Table7[[#This Row],[premie-voorziening primo bruto]]-Table7[[#This Row],[premie-voorziening ultimo bruto]]</f>
        <v>0</v>
      </c>
      <c r="N13" s="103"/>
      <c r="O13" s="87" t="s">
        <v>83</v>
      </c>
      <c r="P13" s="109"/>
      <c r="Q13" s="87" t="s">
        <v>79</v>
      </c>
      <c r="R13" s="109"/>
      <c r="S13" s="87" t="s">
        <v>80</v>
      </c>
      <c r="T13" s="107">
        <f>Table7[[#This Row],[betaalde schade bruto]]-Table7[[#This Row],[schadevoorziening primo bruto]]+Table7[[#This Row],[schadevoorziening ultimo bruto]]</f>
        <v>0</v>
      </c>
      <c r="U13" s="103"/>
      <c r="V13" s="87" t="s">
        <v>79</v>
      </c>
      <c r="W13" s="109"/>
      <c r="X13" s="87" t="s">
        <v>80</v>
      </c>
      <c r="Y13" s="112">
        <f>Table7[[#This Row],[(bedrijfs-kosten bruto waarvan) kosten]]+Table7[[#This Row],[(bedrijfs-kosten bruto waarvan) provisie]]</f>
        <v>0</v>
      </c>
      <c r="Z13" s="112">
        <f>Table7[[#This Row],[verdiende premie bruto]]-Table7[[#This Row],[geleden schade bruto]]-Table7[[#This Row],[bedrijfs-kosten bruto]]</f>
        <v>0</v>
      </c>
    </row>
    <row r="14" spans="1:26" x14ac:dyDescent="0.3">
      <c r="A14" s="5" t="s">
        <v>16</v>
      </c>
      <c r="B14" s="127" t="s">
        <v>102</v>
      </c>
      <c r="C14" s="127"/>
      <c r="D14" s="127"/>
      <c r="E14" s="127"/>
      <c r="F14" s="127"/>
      <c r="G14" s="104"/>
      <c r="H14" s="1" t="s">
        <v>79</v>
      </c>
      <c r="I14" s="108"/>
      <c r="J14" s="1" t="s">
        <v>83</v>
      </c>
      <c r="K14" s="108"/>
      <c r="L14" s="1" t="s">
        <v>80</v>
      </c>
      <c r="M14" s="107">
        <f>Table7[[#This Row],[geboekte premie bruto]]+Table7[[#This Row],[premie-voorziening primo bruto]]-Table7[[#This Row],[premie-voorziening ultimo bruto]]</f>
        <v>0</v>
      </c>
      <c r="N14" s="104"/>
      <c r="O14" s="1" t="s">
        <v>83</v>
      </c>
      <c r="P14" s="108"/>
      <c r="Q14" s="1" t="s">
        <v>79</v>
      </c>
      <c r="R14" s="108"/>
      <c r="S14" s="1" t="s">
        <v>80</v>
      </c>
      <c r="T14" s="107">
        <f>Table7[[#This Row],[betaalde schade bruto]]-Table7[[#This Row],[schadevoorziening primo bruto]]+Table7[[#This Row],[schadevoorziening ultimo bruto]]</f>
        <v>0</v>
      </c>
      <c r="U14" s="104"/>
      <c r="V14" s="1" t="s">
        <v>79</v>
      </c>
      <c r="W14" s="108"/>
      <c r="X14" s="1" t="s">
        <v>80</v>
      </c>
      <c r="Y14" s="112">
        <f>Table7[[#This Row],[(bedrijfs-kosten bruto waarvan) kosten]]+Table7[[#This Row],[(bedrijfs-kosten bruto waarvan) provisie]]</f>
        <v>0</v>
      </c>
      <c r="Z14" s="112">
        <f>Table7[[#This Row],[verdiende premie bruto]]-Table7[[#This Row],[geleden schade bruto]]-Table7[[#This Row],[bedrijfs-kosten bruto]]</f>
        <v>0</v>
      </c>
    </row>
    <row r="15" spans="1:26" x14ac:dyDescent="0.3">
      <c r="A15" s="84" t="s">
        <v>16</v>
      </c>
      <c r="B15" s="88" t="s">
        <v>103</v>
      </c>
      <c r="C15" s="88"/>
      <c r="D15" s="88"/>
      <c r="E15" s="88"/>
      <c r="F15" s="88"/>
      <c r="G15" s="103"/>
      <c r="H15" s="87" t="s">
        <v>79</v>
      </c>
      <c r="I15" s="109"/>
      <c r="J15" s="87" t="s">
        <v>83</v>
      </c>
      <c r="K15" s="109"/>
      <c r="L15" s="87" t="s">
        <v>80</v>
      </c>
      <c r="M15" s="107">
        <f>Table7[[#This Row],[geboekte premie bruto]]+Table7[[#This Row],[premie-voorziening primo bruto]]-Table7[[#This Row],[premie-voorziening ultimo bruto]]</f>
        <v>0</v>
      </c>
      <c r="N15" s="103"/>
      <c r="O15" s="87" t="s">
        <v>83</v>
      </c>
      <c r="P15" s="109"/>
      <c r="Q15" s="87" t="s">
        <v>79</v>
      </c>
      <c r="R15" s="109"/>
      <c r="S15" s="87" t="s">
        <v>80</v>
      </c>
      <c r="T15" s="107">
        <f>Table7[[#This Row],[betaalde schade bruto]]-Table7[[#This Row],[schadevoorziening primo bruto]]+Table7[[#This Row],[schadevoorziening ultimo bruto]]</f>
        <v>0</v>
      </c>
      <c r="U15" s="103"/>
      <c r="V15" s="87" t="s">
        <v>79</v>
      </c>
      <c r="W15" s="109"/>
      <c r="X15" s="87" t="s">
        <v>80</v>
      </c>
      <c r="Y15" s="112">
        <f>Table7[[#This Row],[(bedrijfs-kosten bruto waarvan) kosten]]+Table7[[#This Row],[(bedrijfs-kosten bruto waarvan) provisie]]</f>
        <v>0</v>
      </c>
      <c r="Z15" s="112">
        <f>Table7[[#This Row],[verdiende premie bruto]]-Table7[[#This Row],[geleden schade bruto]]-Table7[[#This Row],[bedrijfs-kosten bruto]]</f>
        <v>0</v>
      </c>
    </row>
    <row r="16" spans="1:26" ht="15" thickBot="1" x14ac:dyDescent="0.35">
      <c r="A16" s="147" t="s">
        <v>16</v>
      </c>
      <c r="B16" s="148" t="s">
        <v>276</v>
      </c>
      <c r="C16" s="148"/>
      <c r="D16" s="148"/>
      <c r="E16" s="148"/>
      <c r="F16" s="148"/>
      <c r="G16" s="114"/>
      <c r="H16" s="2" t="s">
        <v>79</v>
      </c>
      <c r="I16" s="115"/>
      <c r="J16" s="2" t="s">
        <v>83</v>
      </c>
      <c r="K16" s="115"/>
      <c r="L16" s="2" t="s">
        <v>80</v>
      </c>
      <c r="M16" s="110">
        <f>Table7[[#This Row],[geboekte premie bruto]]+Table7[[#This Row],[premie-voorziening primo bruto]]-Table7[[#This Row],[premie-voorziening ultimo bruto]]</f>
        <v>0</v>
      </c>
      <c r="N16" s="114"/>
      <c r="O16" s="2" t="s">
        <v>83</v>
      </c>
      <c r="P16" s="115"/>
      <c r="Q16" s="2" t="s">
        <v>79</v>
      </c>
      <c r="R16" s="115"/>
      <c r="S16" s="2" t="s">
        <v>80</v>
      </c>
      <c r="T16" s="110">
        <f>Table7[[#This Row],[betaalde schade bruto]]-Table7[[#This Row],[schadevoorziening primo bruto]]+Table7[[#This Row],[schadevoorziening ultimo bruto]]</f>
        <v>0</v>
      </c>
      <c r="U16" s="114"/>
      <c r="V16" s="2" t="s">
        <v>79</v>
      </c>
      <c r="W16" s="115"/>
      <c r="X16" s="2" t="s">
        <v>80</v>
      </c>
      <c r="Y16" s="113">
        <f>Table7[[#This Row],[(bedrijfs-kosten bruto waarvan) kosten]]+Table7[[#This Row],[(bedrijfs-kosten bruto waarvan) provisie]]</f>
        <v>0</v>
      </c>
      <c r="Z16" s="113">
        <f>Table7[[#This Row],[verdiende premie bruto]]-Table7[[#This Row],[geleden schade bruto]]-Table7[[#This Row],[bedrijfs-kosten bruto]]</f>
        <v>0</v>
      </c>
    </row>
  </sheetData>
  <sheetProtection algorithmName="SHA-512" hashValue="d5ini+plqNK1/GXfoxQlF4eKKTctMAm288NwylolDC4viWOCegpiYyhwjFYMZd1UMSmlzSpgBTQoWqMh4NC+Bw==" saltValue="xzGd0FLSi45rqPj5ynpv8Q==" spinCount="100000" sheet="1" selectLockedCells="1"/>
  <mergeCells count="1">
    <mergeCell ref="A1:Z1"/>
  </mergeCells>
  <dataValidations count="2">
    <dataValidation type="whole" operator="greaterThanOrEqual" allowBlank="1" showInputMessage="1" showErrorMessage="1" errorTitle="Geheel getal 0 of hoger" error="Geheel getal van 0 of hoger vereist" sqref="G3:G16 W3:W16 T3:U16 R3:R16 P3:P16 M3:N16 K3:K16 I3:I16 Y3:Y16" xr:uid="{870663B6-CEAC-47B5-87FD-4EE2F5C9BAA9}">
      <formula1>0</formula1>
    </dataValidation>
    <dataValidation type="whole" operator="greaterThanOrEqual" allowBlank="1" showInputMessage="1" showErrorMessage="1" errorTitle="Geheel getal" error="Geheel getal vereist" sqref="Z3:Z16" xr:uid="{7AA0B167-8A97-4232-8994-74748E620A9E}">
      <formula1>-1000000000</formula1>
    </dataValidation>
  </dataValidations>
  <pageMargins left="0.7" right="0.7" top="0.75" bottom="0.75" header="0.3" footer="0.3"/>
  <pageSetup paperSize="9" orientation="portrait" verticalDpi="0" r:id="rId1"/>
  <legacyDrawing r:id="rId2"/>
  <tableParts count="1">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E88F6-25CF-4198-9311-DA2BF7258AD5}">
  <sheetPr codeName="Sheet6"/>
  <dimension ref="A1:Y26"/>
  <sheetViews>
    <sheetView showZeros="0" zoomScale="80" zoomScaleNormal="80" workbookViewId="0">
      <pane xSplit="5" ySplit="2" topLeftCell="F3" activePane="bottomRight" state="frozen"/>
      <selection pane="topRight" activeCell="H1" sqref="H1"/>
      <selection pane="bottomLeft" activeCell="A2" sqref="A2"/>
      <selection pane="bottomRight" activeCell="F3" sqref="F3"/>
    </sheetView>
  </sheetViews>
  <sheetFormatPr defaultRowHeight="14.4" x14ac:dyDescent="0.3"/>
  <cols>
    <col min="1" max="1" width="11" customWidth="1"/>
    <col min="2" max="2" width="20.88671875" customWidth="1"/>
    <col min="3" max="3" width="16.44140625" style="10" customWidth="1"/>
    <col min="4" max="4" width="16.44140625" bestFit="1" customWidth="1"/>
    <col min="5" max="5" width="17.44140625" customWidth="1"/>
    <col min="6" max="6" width="11" customWidth="1"/>
    <col min="7" max="7" width="2.5546875" bestFit="1" customWidth="1"/>
    <col min="8" max="8" width="11" customWidth="1"/>
    <col min="9" max="9" width="1.5546875" customWidth="1"/>
    <col min="10" max="10" width="12" customWidth="1"/>
    <col min="11" max="11" width="2.44140625" bestFit="1" customWidth="1"/>
    <col min="12" max="13" width="12" customWidth="1"/>
    <col min="14" max="14" width="2.44140625" bestFit="1" customWidth="1"/>
    <col min="15" max="15" width="13.88671875" customWidth="1"/>
    <col min="16" max="16" width="2.88671875" bestFit="1" customWidth="1"/>
    <col min="17" max="17" width="12" customWidth="1"/>
    <col min="18" max="18" width="2.88671875" bestFit="1" customWidth="1"/>
    <col min="19" max="20" width="12" customWidth="1"/>
    <col min="21" max="21" width="2.88671875" bestFit="1" customWidth="1"/>
    <col min="22" max="22" width="12" customWidth="1"/>
    <col min="23" max="23" width="2.88671875" bestFit="1" customWidth="1"/>
    <col min="24" max="24" width="12" customWidth="1"/>
    <col min="25" max="25" width="12.44140625" customWidth="1"/>
  </cols>
  <sheetData>
    <row r="1" spans="1:25" ht="15" thickBot="1" x14ac:dyDescent="0.35">
      <c r="A1" s="170" t="s">
        <v>265</v>
      </c>
      <c r="B1" s="170"/>
      <c r="C1" s="170"/>
      <c r="D1" s="170"/>
      <c r="E1" s="170"/>
      <c r="F1" s="170"/>
      <c r="G1" s="170"/>
      <c r="H1" s="170"/>
      <c r="I1" s="170"/>
      <c r="J1" s="170"/>
      <c r="K1" s="170"/>
      <c r="L1" s="170"/>
      <c r="M1" s="170"/>
      <c r="N1" s="170"/>
      <c r="O1" s="170"/>
      <c r="P1" s="170"/>
      <c r="Q1" s="170"/>
      <c r="R1" s="170"/>
      <c r="S1" s="170"/>
      <c r="T1" s="170"/>
      <c r="U1" s="170"/>
      <c r="V1" s="170"/>
      <c r="W1" s="170"/>
      <c r="X1" s="170"/>
      <c r="Y1" s="170"/>
    </row>
    <row r="2" spans="1:25" s="6" customFormat="1" ht="68.400000000000006" customHeight="1" thickBot="1" x14ac:dyDescent="0.35">
      <c r="A2" s="64" t="s">
        <v>0</v>
      </c>
      <c r="B2" s="66" t="s">
        <v>1</v>
      </c>
      <c r="C2" s="65" t="s">
        <v>2</v>
      </c>
      <c r="D2" s="66" t="s">
        <v>3</v>
      </c>
      <c r="E2" s="65" t="s">
        <v>107</v>
      </c>
      <c r="F2" s="68" t="s">
        <v>73</v>
      </c>
      <c r="G2" s="69" t="s">
        <v>79</v>
      </c>
      <c r="H2" s="70" t="s">
        <v>81</v>
      </c>
      <c r="I2" s="70" t="s">
        <v>83</v>
      </c>
      <c r="J2" s="70" t="s">
        <v>82</v>
      </c>
      <c r="K2" s="70" t="s">
        <v>80</v>
      </c>
      <c r="L2" s="71" t="s">
        <v>74</v>
      </c>
      <c r="M2" s="72" t="s">
        <v>75</v>
      </c>
      <c r="N2" s="70" t="s">
        <v>268</v>
      </c>
      <c r="O2" s="73" t="s">
        <v>275</v>
      </c>
      <c r="P2" s="70" t="s">
        <v>269</v>
      </c>
      <c r="Q2" s="73" t="s">
        <v>77</v>
      </c>
      <c r="R2" s="70" t="s">
        <v>270</v>
      </c>
      <c r="S2" s="74" t="s">
        <v>78</v>
      </c>
      <c r="T2" s="72" t="s">
        <v>88</v>
      </c>
      <c r="U2" s="70" t="s">
        <v>271</v>
      </c>
      <c r="V2" s="73" t="s">
        <v>86</v>
      </c>
      <c r="W2" s="70" t="s">
        <v>272</v>
      </c>
      <c r="X2" s="74" t="s">
        <v>87</v>
      </c>
      <c r="Y2" s="63" t="s">
        <v>108</v>
      </c>
    </row>
    <row r="3" spans="1:25" x14ac:dyDescent="0.3">
      <c r="A3" s="84" t="s">
        <v>23</v>
      </c>
      <c r="B3" s="88"/>
      <c r="C3" s="143"/>
      <c r="D3" s="88"/>
      <c r="E3" s="88" t="s">
        <v>17</v>
      </c>
      <c r="F3" s="116"/>
      <c r="G3" s="89" t="s">
        <v>79</v>
      </c>
      <c r="H3" s="117"/>
      <c r="I3" s="89" t="s">
        <v>83</v>
      </c>
      <c r="J3" s="117"/>
      <c r="K3" s="89" t="s">
        <v>80</v>
      </c>
      <c r="L3" s="106">
        <f>Table8[[#This Row],[geboekte premie bruto]]+Table8[[#This Row],[premie-voorziening primo bruto]]-Table8[[#This Row],[premie-voorziening ultimo bruto]]</f>
        <v>0</v>
      </c>
      <c r="M3" s="116"/>
      <c r="N3" s="89" t="s">
        <v>83</v>
      </c>
      <c r="O3" s="117"/>
      <c r="P3" s="89" t="s">
        <v>79</v>
      </c>
      <c r="Q3" s="117"/>
      <c r="R3" s="89" t="s">
        <v>80</v>
      </c>
      <c r="S3" s="106">
        <f>Table8[[#This Row],[betaalde schade bruto]]-Table8[[#This Row],[schadevoor-ziening primo bruto]]+Table8[[#This Row],[schadevoorziening ultimo bruto]]</f>
        <v>0</v>
      </c>
      <c r="T3" s="116"/>
      <c r="U3" s="89" t="s">
        <v>79</v>
      </c>
      <c r="V3" s="117"/>
      <c r="W3" s="89" t="s">
        <v>80</v>
      </c>
      <c r="X3" s="111">
        <f>Table8[[#This Row],[(bedrijfs-kosten bruto waarvan) kosten]]+Table8[[#This Row],[(bedrijfs-kosten bruto waarvan) provisie]]</f>
        <v>0</v>
      </c>
      <c r="Y3" s="112">
        <f>Table8[[#This Row],[verdiende premie bruto]]-Table8[[#This Row],[geleden schade bruto]]-Table8[[#This Row],[bedrijfs-kosten bruto]]</f>
        <v>0</v>
      </c>
    </row>
    <row r="4" spans="1:25" x14ac:dyDescent="0.3">
      <c r="A4" s="5" t="s">
        <v>23</v>
      </c>
      <c r="B4" s="127"/>
      <c r="C4" s="142"/>
      <c r="D4" s="127"/>
      <c r="E4" s="127" t="s">
        <v>18</v>
      </c>
      <c r="F4" s="104"/>
      <c r="G4" s="1" t="s">
        <v>79</v>
      </c>
      <c r="H4" s="108"/>
      <c r="I4" s="1" t="s">
        <v>83</v>
      </c>
      <c r="J4" s="108"/>
      <c r="K4" s="1" t="s">
        <v>80</v>
      </c>
      <c r="L4" s="107">
        <f>Table8[[#This Row],[geboekte premie bruto]]+Table8[[#This Row],[premie-voorziening primo bruto]]-Table8[[#This Row],[premie-voorziening ultimo bruto]]</f>
        <v>0</v>
      </c>
      <c r="M4" s="104"/>
      <c r="N4" s="1" t="s">
        <v>83</v>
      </c>
      <c r="O4" s="108"/>
      <c r="P4" s="1" t="s">
        <v>79</v>
      </c>
      <c r="Q4" s="108"/>
      <c r="R4" s="1" t="s">
        <v>80</v>
      </c>
      <c r="S4" s="107">
        <f>Table8[[#This Row],[betaalde schade bruto]]-Table8[[#This Row],[schadevoor-ziening primo bruto]]+Table8[[#This Row],[schadevoorziening ultimo bruto]]</f>
        <v>0</v>
      </c>
      <c r="T4" s="104"/>
      <c r="U4" s="1" t="s">
        <v>79</v>
      </c>
      <c r="V4" s="108"/>
      <c r="W4" s="1" t="s">
        <v>80</v>
      </c>
      <c r="X4" s="112">
        <f>Table8[[#This Row],[(bedrijfs-kosten bruto waarvan) kosten]]+Table8[[#This Row],[(bedrijfs-kosten bruto waarvan) provisie]]</f>
        <v>0</v>
      </c>
      <c r="Y4" s="112">
        <f>Table8[[#This Row],[verdiende premie bruto]]-Table8[[#This Row],[geleden schade bruto]]-Table8[[#This Row],[bedrijfs-kosten bruto]]</f>
        <v>0</v>
      </c>
    </row>
    <row r="5" spans="1:25" x14ac:dyDescent="0.3">
      <c r="A5" s="84" t="s">
        <v>23</v>
      </c>
      <c r="B5" s="88" t="s">
        <v>24</v>
      </c>
      <c r="C5" s="143" t="s">
        <v>29</v>
      </c>
      <c r="D5" s="88"/>
      <c r="E5" s="88"/>
      <c r="F5" s="103"/>
      <c r="G5" s="87" t="s">
        <v>79</v>
      </c>
      <c r="H5" s="109"/>
      <c r="I5" s="87" t="s">
        <v>83</v>
      </c>
      <c r="J5" s="109"/>
      <c r="K5" s="87" t="s">
        <v>80</v>
      </c>
      <c r="L5" s="107">
        <f>Table8[[#This Row],[geboekte premie bruto]]+Table8[[#This Row],[premie-voorziening primo bruto]]-Table8[[#This Row],[premie-voorziening ultimo bruto]]</f>
        <v>0</v>
      </c>
      <c r="M5" s="103"/>
      <c r="N5" s="87" t="s">
        <v>83</v>
      </c>
      <c r="O5" s="109"/>
      <c r="P5" s="87" t="s">
        <v>79</v>
      </c>
      <c r="Q5" s="109"/>
      <c r="R5" s="87" t="s">
        <v>80</v>
      </c>
      <c r="S5" s="107">
        <f>Table8[[#This Row],[betaalde schade bruto]]-Table8[[#This Row],[schadevoor-ziening primo bruto]]+Table8[[#This Row],[schadevoorziening ultimo bruto]]</f>
        <v>0</v>
      </c>
      <c r="T5" s="103"/>
      <c r="U5" s="87" t="s">
        <v>79</v>
      </c>
      <c r="V5" s="109"/>
      <c r="W5" s="87" t="s">
        <v>80</v>
      </c>
      <c r="X5" s="112">
        <f>Table8[[#This Row],[(bedrijfs-kosten bruto waarvan) kosten]]+Table8[[#This Row],[(bedrijfs-kosten bruto waarvan) provisie]]</f>
        <v>0</v>
      </c>
      <c r="Y5" s="112">
        <f>Table8[[#This Row],[verdiende premie bruto]]-Table8[[#This Row],[geleden schade bruto]]-Table8[[#This Row],[bedrijfs-kosten bruto]]</f>
        <v>0</v>
      </c>
    </row>
    <row r="6" spans="1:25" x14ac:dyDescent="0.3">
      <c r="A6" s="5" t="s">
        <v>23</v>
      </c>
      <c r="B6" s="127" t="s">
        <v>24</v>
      </c>
      <c r="C6" s="142" t="s">
        <v>30</v>
      </c>
      <c r="D6" s="127"/>
      <c r="E6" s="127"/>
      <c r="F6" s="104"/>
      <c r="G6" s="1" t="s">
        <v>79</v>
      </c>
      <c r="H6" s="108"/>
      <c r="I6" s="1" t="s">
        <v>83</v>
      </c>
      <c r="J6" s="108"/>
      <c r="K6" s="1" t="s">
        <v>80</v>
      </c>
      <c r="L6" s="107">
        <f>Table8[[#This Row],[geboekte premie bruto]]+Table8[[#This Row],[premie-voorziening primo bruto]]-Table8[[#This Row],[premie-voorziening ultimo bruto]]</f>
        <v>0</v>
      </c>
      <c r="M6" s="104"/>
      <c r="N6" s="1" t="s">
        <v>83</v>
      </c>
      <c r="O6" s="108"/>
      <c r="P6" s="1" t="s">
        <v>79</v>
      </c>
      <c r="Q6" s="108"/>
      <c r="R6" s="1" t="s">
        <v>80</v>
      </c>
      <c r="S6" s="107">
        <f>Table8[[#This Row],[betaalde schade bruto]]-Table8[[#This Row],[schadevoor-ziening primo bruto]]+Table8[[#This Row],[schadevoorziening ultimo bruto]]</f>
        <v>0</v>
      </c>
      <c r="T6" s="104"/>
      <c r="U6" s="1" t="s">
        <v>79</v>
      </c>
      <c r="V6" s="108"/>
      <c r="W6" s="1" t="s">
        <v>80</v>
      </c>
      <c r="X6" s="112">
        <f>Table8[[#This Row],[(bedrijfs-kosten bruto waarvan) kosten]]+Table8[[#This Row],[(bedrijfs-kosten bruto waarvan) provisie]]</f>
        <v>0</v>
      </c>
      <c r="Y6" s="112">
        <f>Table8[[#This Row],[verdiende premie bruto]]-Table8[[#This Row],[geleden schade bruto]]-Table8[[#This Row],[bedrijfs-kosten bruto]]</f>
        <v>0</v>
      </c>
    </row>
    <row r="7" spans="1:25" x14ac:dyDescent="0.3">
      <c r="A7" s="84" t="s">
        <v>23</v>
      </c>
      <c r="B7" s="88" t="s">
        <v>24</v>
      </c>
      <c r="C7" s="143" t="s">
        <v>31</v>
      </c>
      <c r="D7" s="88"/>
      <c r="E7" s="88"/>
      <c r="F7" s="103"/>
      <c r="G7" s="87" t="s">
        <v>79</v>
      </c>
      <c r="H7" s="109"/>
      <c r="I7" s="87" t="s">
        <v>83</v>
      </c>
      <c r="J7" s="109"/>
      <c r="K7" s="87" t="s">
        <v>80</v>
      </c>
      <c r="L7" s="107">
        <f>Table8[[#This Row],[geboekte premie bruto]]+Table8[[#This Row],[premie-voorziening primo bruto]]-Table8[[#This Row],[premie-voorziening ultimo bruto]]</f>
        <v>0</v>
      </c>
      <c r="M7" s="103"/>
      <c r="N7" s="87" t="s">
        <v>83</v>
      </c>
      <c r="O7" s="109"/>
      <c r="P7" s="87" t="s">
        <v>79</v>
      </c>
      <c r="Q7" s="109"/>
      <c r="R7" s="87" t="s">
        <v>80</v>
      </c>
      <c r="S7" s="107">
        <f>Table8[[#This Row],[betaalde schade bruto]]-Table8[[#This Row],[schadevoor-ziening primo bruto]]+Table8[[#This Row],[schadevoorziening ultimo bruto]]</f>
        <v>0</v>
      </c>
      <c r="T7" s="103"/>
      <c r="U7" s="87" t="s">
        <v>79</v>
      </c>
      <c r="V7" s="109"/>
      <c r="W7" s="87" t="s">
        <v>80</v>
      </c>
      <c r="X7" s="112">
        <f>Table8[[#This Row],[(bedrijfs-kosten bruto waarvan) kosten]]+Table8[[#This Row],[(bedrijfs-kosten bruto waarvan) provisie]]</f>
        <v>0</v>
      </c>
      <c r="Y7" s="112">
        <f>Table8[[#This Row],[verdiende premie bruto]]-Table8[[#This Row],[geleden schade bruto]]-Table8[[#This Row],[bedrijfs-kosten bruto]]</f>
        <v>0</v>
      </c>
    </row>
    <row r="8" spans="1:25" x14ac:dyDescent="0.3">
      <c r="A8" s="5" t="s">
        <v>23</v>
      </c>
      <c r="B8" s="127" t="s">
        <v>24</v>
      </c>
      <c r="C8" s="142" t="s">
        <v>32</v>
      </c>
      <c r="D8" s="127"/>
      <c r="E8" s="127"/>
      <c r="F8" s="104"/>
      <c r="G8" s="1" t="s">
        <v>79</v>
      </c>
      <c r="H8" s="108"/>
      <c r="I8" s="1" t="s">
        <v>83</v>
      </c>
      <c r="J8" s="108"/>
      <c r="K8" s="1" t="s">
        <v>80</v>
      </c>
      <c r="L8" s="107">
        <f>Table8[[#This Row],[geboekte premie bruto]]+Table8[[#This Row],[premie-voorziening primo bruto]]-Table8[[#This Row],[premie-voorziening ultimo bruto]]</f>
        <v>0</v>
      </c>
      <c r="M8" s="104"/>
      <c r="N8" s="1" t="s">
        <v>83</v>
      </c>
      <c r="O8" s="108"/>
      <c r="P8" s="1" t="s">
        <v>79</v>
      </c>
      <c r="Q8" s="108"/>
      <c r="R8" s="1" t="s">
        <v>80</v>
      </c>
      <c r="S8" s="107">
        <f>Table8[[#This Row],[betaalde schade bruto]]-Table8[[#This Row],[schadevoor-ziening primo bruto]]+Table8[[#This Row],[schadevoorziening ultimo bruto]]</f>
        <v>0</v>
      </c>
      <c r="T8" s="104"/>
      <c r="U8" s="1" t="s">
        <v>79</v>
      </c>
      <c r="V8" s="108"/>
      <c r="W8" s="1" t="s">
        <v>80</v>
      </c>
      <c r="X8" s="112">
        <f>Table8[[#This Row],[(bedrijfs-kosten bruto waarvan) kosten]]+Table8[[#This Row],[(bedrijfs-kosten bruto waarvan) provisie]]</f>
        <v>0</v>
      </c>
      <c r="Y8" s="112">
        <f>Table8[[#This Row],[verdiende premie bruto]]-Table8[[#This Row],[geleden schade bruto]]-Table8[[#This Row],[bedrijfs-kosten bruto]]</f>
        <v>0</v>
      </c>
    </row>
    <row r="9" spans="1:25" ht="28.8" x14ac:dyDescent="0.3">
      <c r="A9" s="84" t="s">
        <v>23</v>
      </c>
      <c r="B9" s="88" t="s">
        <v>24</v>
      </c>
      <c r="C9" s="143" t="s">
        <v>33</v>
      </c>
      <c r="D9" s="88"/>
      <c r="E9" s="88"/>
      <c r="F9" s="103"/>
      <c r="G9" s="87" t="s">
        <v>79</v>
      </c>
      <c r="H9" s="109"/>
      <c r="I9" s="87" t="s">
        <v>83</v>
      </c>
      <c r="J9" s="109"/>
      <c r="K9" s="87" t="s">
        <v>80</v>
      </c>
      <c r="L9" s="107">
        <f>Table8[[#This Row],[geboekte premie bruto]]+Table8[[#This Row],[premie-voorziening primo bruto]]-Table8[[#This Row],[premie-voorziening ultimo bruto]]</f>
        <v>0</v>
      </c>
      <c r="M9" s="103"/>
      <c r="N9" s="87" t="s">
        <v>83</v>
      </c>
      <c r="O9" s="109"/>
      <c r="P9" s="87" t="s">
        <v>79</v>
      </c>
      <c r="Q9" s="109"/>
      <c r="R9" s="87" t="s">
        <v>80</v>
      </c>
      <c r="S9" s="107">
        <f>Table8[[#This Row],[betaalde schade bruto]]-Table8[[#This Row],[schadevoor-ziening primo bruto]]+Table8[[#This Row],[schadevoorziening ultimo bruto]]</f>
        <v>0</v>
      </c>
      <c r="T9" s="103"/>
      <c r="U9" s="87" t="s">
        <v>79</v>
      </c>
      <c r="V9" s="109"/>
      <c r="W9" s="87" t="s">
        <v>80</v>
      </c>
      <c r="X9" s="112">
        <f>Table8[[#This Row],[(bedrijfs-kosten bruto waarvan) kosten]]+Table8[[#This Row],[(bedrijfs-kosten bruto waarvan) provisie]]</f>
        <v>0</v>
      </c>
      <c r="Y9" s="112">
        <f>Table8[[#This Row],[verdiende premie bruto]]-Table8[[#This Row],[geleden schade bruto]]-Table8[[#This Row],[bedrijfs-kosten bruto]]</f>
        <v>0</v>
      </c>
    </row>
    <row r="10" spans="1:25" ht="28.8" x14ac:dyDescent="0.3">
      <c r="A10" s="5" t="s">
        <v>23</v>
      </c>
      <c r="B10" s="127" t="s">
        <v>24</v>
      </c>
      <c r="C10" s="142" t="s">
        <v>34</v>
      </c>
      <c r="D10" s="127"/>
      <c r="E10" s="127"/>
      <c r="F10" s="104"/>
      <c r="G10" s="1" t="s">
        <v>79</v>
      </c>
      <c r="H10" s="108"/>
      <c r="I10" s="1" t="s">
        <v>83</v>
      </c>
      <c r="J10" s="108"/>
      <c r="K10" s="1" t="s">
        <v>80</v>
      </c>
      <c r="L10" s="107">
        <f>Table8[[#This Row],[geboekte premie bruto]]+Table8[[#This Row],[premie-voorziening primo bruto]]-Table8[[#This Row],[premie-voorziening ultimo bruto]]</f>
        <v>0</v>
      </c>
      <c r="M10" s="104"/>
      <c r="N10" s="1" t="s">
        <v>83</v>
      </c>
      <c r="O10" s="108"/>
      <c r="P10" s="1" t="s">
        <v>79</v>
      </c>
      <c r="Q10" s="108"/>
      <c r="R10" s="1" t="s">
        <v>80</v>
      </c>
      <c r="S10" s="107">
        <f>Table8[[#This Row],[betaalde schade bruto]]-Table8[[#This Row],[schadevoor-ziening primo bruto]]+Table8[[#This Row],[schadevoorziening ultimo bruto]]</f>
        <v>0</v>
      </c>
      <c r="T10" s="104"/>
      <c r="U10" s="1" t="s">
        <v>79</v>
      </c>
      <c r="V10" s="108"/>
      <c r="W10" s="1" t="s">
        <v>80</v>
      </c>
      <c r="X10" s="112">
        <f>Table8[[#This Row],[(bedrijfs-kosten bruto waarvan) kosten]]+Table8[[#This Row],[(bedrijfs-kosten bruto waarvan) provisie]]</f>
        <v>0</v>
      </c>
      <c r="Y10" s="112">
        <f>Table8[[#This Row],[verdiende premie bruto]]-Table8[[#This Row],[geleden schade bruto]]-Table8[[#This Row],[bedrijfs-kosten bruto]]</f>
        <v>0</v>
      </c>
    </row>
    <row r="11" spans="1:25" x14ac:dyDescent="0.3">
      <c r="A11" s="52" t="s">
        <v>23</v>
      </c>
      <c r="B11" s="128" t="s">
        <v>24</v>
      </c>
      <c r="C11" s="144"/>
      <c r="D11" s="128"/>
      <c r="E11" s="128"/>
      <c r="F11" s="102">
        <f>F5+F6+F7+F8+F9+F10</f>
        <v>0</v>
      </c>
      <c r="G11" s="7" t="s">
        <v>79</v>
      </c>
      <c r="H11" s="107">
        <f>H5+H6+H7+H8+H9+H10</f>
        <v>0</v>
      </c>
      <c r="I11" s="7" t="s">
        <v>83</v>
      </c>
      <c r="J11" s="107">
        <f>J5+J6+J7+J8+J9+J10</f>
        <v>0</v>
      </c>
      <c r="K11" s="7" t="s">
        <v>80</v>
      </c>
      <c r="L11" s="107">
        <f>Table8[[#This Row],[geboekte premie bruto]]+Table8[[#This Row],[premie-voorziening primo bruto]]-Table8[[#This Row],[premie-voorziening ultimo bruto]]</f>
        <v>0</v>
      </c>
      <c r="M11" s="102">
        <f>M5+M6+M7+M8+M9+M10</f>
        <v>0</v>
      </c>
      <c r="N11" s="7" t="s">
        <v>83</v>
      </c>
      <c r="O11" s="107">
        <f>O5+O6+O7+O8+O9+O10</f>
        <v>0</v>
      </c>
      <c r="P11" s="7" t="s">
        <v>79</v>
      </c>
      <c r="Q11" s="107">
        <f>Q5+Q6+Q7+Q8+Q9+Q10</f>
        <v>0</v>
      </c>
      <c r="R11" s="7" t="s">
        <v>80</v>
      </c>
      <c r="S11" s="107">
        <f>Table8[[#This Row],[betaalde schade bruto]]-Table8[[#This Row],[schadevoor-ziening primo bruto]]+Table8[[#This Row],[schadevoorziening ultimo bruto]]</f>
        <v>0</v>
      </c>
      <c r="T11" s="102">
        <f>T5+T6+T7+T8+T9+T10</f>
        <v>0</v>
      </c>
      <c r="U11" s="7" t="s">
        <v>79</v>
      </c>
      <c r="V11" s="107">
        <f>V5+V6+V7+V8+V9+V10</f>
        <v>0</v>
      </c>
      <c r="W11" s="7" t="s">
        <v>80</v>
      </c>
      <c r="X11" s="112">
        <f>Table8[[#This Row],[(bedrijfs-kosten bruto waarvan) kosten]]+Table8[[#This Row],[(bedrijfs-kosten bruto waarvan) provisie]]</f>
        <v>0</v>
      </c>
      <c r="Y11" s="112">
        <f>Table8[[#This Row],[verdiende premie bruto]]-Table8[[#This Row],[geleden schade bruto]]-Table8[[#This Row],[bedrijfs-kosten bruto]]</f>
        <v>0</v>
      </c>
    </row>
    <row r="12" spans="1:25" x14ac:dyDescent="0.3">
      <c r="A12" s="5" t="s">
        <v>23</v>
      </c>
      <c r="B12" s="127" t="s">
        <v>25</v>
      </c>
      <c r="C12" s="142" t="s">
        <v>35</v>
      </c>
      <c r="D12" s="127"/>
      <c r="E12" s="127"/>
      <c r="F12" s="104"/>
      <c r="G12" s="1" t="s">
        <v>79</v>
      </c>
      <c r="H12" s="108"/>
      <c r="I12" s="1" t="s">
        <v>83</v>
      </c>
      <c r="J12" s="108"/>
      <c r="K12" s="1" t="s">
        <v>80</v>
      </c>
      <c r="L12" s="107">
        <f>Table8[[#This Row],[geboekte premie bruto]]+Table8[[#This Row],[premie-voorziening primo bruto]]-Table8[[#This Row],[premie-voorziening ultimo bruto]]</f>
        <v>0</v>
      </c>
      <c r="M12" s="104"/>
      <c r="N12" s="1" t="s">
        <v>83</v>
      </c>
      <c r="O12" s="108"/>
      <c r="P12" s="1" t="s">
        <v>79</v>
      </c>
      <c r="Q12" s="108"/>
      <c r="R12" s="1" t="s">
        <v>80</v>
      </c>
      <c r="S12" s="107">
        <f>Table8[[#This Row],[betaalde schade bruto]]-Table8[[#This Row],[schadevoor-ziening primo bruto]]+Table8[[#This Row],[schadevoorziening ultimo bruto]]</f>
        <v>0</v>
      </c>
      <c r="T12" s="104"/>
      <c r="U12" s="1" t="s">
        <v>79</v>
      </c>
      <c r="V12" s="108"/>
      <c r="W12" s="1" t="s">
        <v>80</v>
      </c>
      <c r="X12" s="112">
        <f>Table8[[#This Row],[(bedrijfs-kosten bruto waarvan) kosten]]+Table8[[#This Row],[(bedrijfs-kosten bruto waarvan) provisie]]</f>
        <v>0</v>
      </c>
      <c r="Y12" s="112">
        <f>Table8[[#This Row],[verdiende premie bruto]]-Table8[[#This Row],[geleden schade bruto]]-Table8[[#This Row],[bedrijfs-kosten bruto]]</f>
        <v>0</v>
      </c>
    </row>
    <row r="13" spans="1:25" x14ac:dyDescent="0.3">
      <c r="A13" s="84" t="s">
        <v>23</v>
      </c>
      <c r="B13" s="88" t="s">
        <v>25</v>
      </c>
      <c r="C13" s="143" t="s">
        <v>36</v>
      </c>
      <c r="D13" s="88"/>
      <c r="E13" s="88"/>
      <c r="F13" s="103"/>
      <c r="G13" s="87" t="s">
        <v>79</v>
      </c>
      <c r="H13" s="109"/>
      <c r="I13" s="87" t="s">
        <v>83</v>
      </c>
      <c r="J13" s="109"/>
      <c r="K13" s="87" t="s">
        <v>80</v>
      </c>
      <c r="L13" s="107">
        <f>Table8[[#This Row],[geboekte premie bruto]]+Table8[[#This Row],[premie-voorziening primo bruto]]-Table8[[#This Row],[premie-voorziening ultimo bruto]]</f>
        <v>0</v>
      </c>
      <c r="M13" s="103"/>
      <c r="N13" s="87" t="s">
        <v>83</v>
      </c>
      <c r="O13" s="109"/>
      <c r="P13" s="87" t="s">
        <v>79</v>
      </c>
      <c r="Q13" s="109"/>
      <c r="R13" s="87" t="s">
        <v>80</v>
      </c>
      <c r="S13" s="107">
        <f>Table8[[#This Row],[betaalde schade bruto]]-Table8[[#This Row],[schadevoor-ziening primo bruto]]+Table8[[#This Row],[schadevoorziening ultimo bruto]]</f>
        <v>0</v>
      </c>
      <c r="T13" s="103"/>
      <c r="U13" s="87" t="s">
        <v>79</v>
      </c>
      <c r="V13" s="109"/>
      <c r="W13" s="87" t="s">
        <v>80</v>
      </c>
      <c r="X13" s="112">
        <f>Table8[[#This Row],[(bedrijfs-kosten bruto waarvan) kosten]]+Table8[[#This Row],[(bedrijfs-kosten bruto waarvan) provisie]]</f>
        <v>0</v>
      </c>
      <c r="Y13" s="112">
        <f>Table8[[#This Row],[verdiende premie bruto]]-Table8[[#This Row],[geleden schade bruto]]-Table8[[#This Row],[bedrijfs-kosten bruto]]</f>
        <v>0</v>
      </c>
    </row>
    <row r="14" spans="1:25" x14ac:dyDescent="0.3">
      <c r="A14" s="5" t="s">
        <v>23</v>
      </c>
      <c r="B14" s="127" t="s">
        <v>25</v>
      </c>
      <c r="C14" s="142" t="s">
        <v>37</v>
      </c>
      <c r="D14" s="127"/>
      <c r="E14" s="127"/>
      <c r="F14" s="104"/>
      <c r="G14" s="1" t="s">
        <v>79</v>
      </c>
      <c r="H14" s="108"/>
      <c r="I14" s="1" t="s">
        <v>83</v>
      </c>
      <c r="J14" s="108"/>
      <c r="K14" s="1" t="s">
        <v>80</v>
      </c>
      <c r="L14" s="107">
        <f>Table8[[#This Row],[geboekte premie bruto]]+Table8[[#This Row],[premie-voorziening primo bruto]]-Table8[[#This Row],[premie-voorziening ultimo bruto]]</f>
        <v>0</v>
      </c>
      <c r="M14" s="104"/>
      <c r="N14" s="1" t="s">
        <v>83</v>
      </c>
      <c r="O14" s="108"/>
      <c r="P14" s="1" t="s">
        <v>79</v>
      </c>
      <c r="Q14" s="108"/>
      <c r="R14" s="1" t="s">
        <v>80</v>
      </c>
      <c r="S14" s="107">
        <f>Table8[[#This Row],[betaalde schade bruto]]-Table8[[#This Row],[schadevoor-ziening primo bruto]]+Table8[[#This Row],[schadevoorziening ultimo bruto]]</f>
        <v>0</v>
      </c>
      <c r="T14" s="104"/>
      <c r="U14" s="1" t="s">
        <v>79</v>
      </c>
      <c r="V14" s="108"/>
      <c r="W14" s="1" t="s">
        <v>80</v>
      </c>
      <c r="X14" s="112">
        <f>Table8[[#This Row],[(bedrijfs-kosten bruto waarvan) kosten]]+Table8[[#This Row],[(bedrijfs-kosten bruto waarvan) provisie]]</f>
        <v>0</v>
      </c>
      <c r="Y14" s="112">
        <f>Table8[[#This Row],[verdiende premie bruto]]-Table8[[#This Row],[geleden schade bruto]]-Table8[[#This Row],[bedrijfs-kosten bruto]]</f>
        <v>0</v>
      </c>
    </row>
    <row r="15" spans="1:25" ht="28.8" x14ac:dyDescent="0.3">
      <c r="A15" s="84" t="s">
        <v>23</v>
      </c>
      <c r="B15" s="88" t="s">
        <v>25</v>
      </c>
      <c r="C15" s="143" t="s">
        <v>38</v>
      </c>
      <c r="D15" s="88"/>
      <c r="E15" s="88"/>
      <c r="F15" s="103"/>
      <c r="G15" s="87" t="s">
        <v>79</v>
      </c>
      <c r="H15" s="109"/>
      <c r="I15" s="87" t="s">
        <v>83</v>
      </c>
      <c r="J15" s="109"/>
      <c r="K15" s="87" t="s">
        <v>80</v>
      </c>
      <c r="L15" s="107">
        <f>Table8[[#This Row],[geboekte premie bruto]]+Table8[[#This Row],[premie-voorziening primo bruto]]-Table8[[#This Row],[premie-voorziening ultimo bruto]]</f>
        <v>0</v>
      </c>
      <c r="M15" s="103"/>
      <c r="N15" s="87" t="s">
        <v>83</v>
      </c>
      <c r="O15" s="109"/>
      <c r="P15" s="87" t="s">
        <v>79</v>
      </c>
      <c r="Q15" s="109"/>
      <c r="R15" s="87" t="s">
        <v>80</v>
      </c>
      <c r="S15" s="107">
        <f>Table8[[#This Row],[betaalde schade bruto]]-Table8[[#This Row],[schadevoor-ziening primo bruto]]+Table8[[#This Row],[schadevoorziening ultimo bruto]]</f>
        <v>0</v>
      </c>
      <c r="T15" s="103"/>
      <c r="U15" s="87" t="s">
        <v>79</v>
      </c>
      <c r="V15" s="109"/>
      <c r="W15" s="87" t="s">
        <v>80</v>
      </c>
      <c r="X15" s="112">
        <f>Table8[[#This Row],[(bedrijfs-kosten bruto waarvan) kosten]]+Table8[[#This Row],[(bedrijfs-kosten bruto waarvan) provisie]]</f>
        <v>0</v>
      </c>
      <c r="Y15" s="112">
        <f>Table8[[#This Row],[verdiende premie bruto]]-Table8[[#This Row],[geleden schade bruto]]-Table8[[#This Row],[bedrijfs-kosten bruto]]</f>
        <v>0</v>
      </c>
    </row>
    <row r="16" spans="1:25" x14ac:dyDescent="0.3">
      <c r="A16" s="52" t="s">
        <v>23</v>
      </c>
      <c r="B16" s="128" t="s">
        <v>25</v>
      </c>
      <c r="C16" s="144"/>
      <c r="D16" s="128"/>
      <c r="E16" s="128"/>
      <c r="F16" s="102">
        <f>F12+F13+F14+F15</f>
        <v>0</v>
      </c>
      <c r="G16" s="7" t="s">
        <v>79</v>
      </c>
      <c r="H16" s="107">
        <f>H12+H13+H14+H15</f>
        <v>0</v>
      </c>
      <c r="I16" s="7" t="s">
        <v>83</v>
      </c>
      <c r="J16" s="107">
        <f>J12+J13+J14+J15</f>
        <v>0</v>
      </c>
      <c r="K16" s="7" t="s">
        <v>80</v>
      </c>
      <c r="L16" s="107">
        <f>Table8[[#This Row],[geboekte premie bruto]]+Table8[[#This Row],[premie-voorziening primo bruto]]-Table8[[#This Row],[premie-voorziening ultimo bruto]]</f>
        <v>0</v>
      </c>
      <c r="M16" s="102">
        <f>M12+M13+M14+M15</f>
        <v>0</v>
      </c>
      <c r="N16" s="7" t="s">
        <v>83</v>
      </c>
      <c r="O16" s="107">
        <f>O12+O13+O14+O15</f>
        <v>0</v>
      </c>
      <c r="P16" s="7" t="s">
        <v>79</v>
      </c>
      <c r="Q16" s="107">
        <f>Q12+Q13+Q14+Q15</f>
        <v>0</v>
      </c>
      <c r="R16" s="7" t="s">
        <v>80</v>
      </c>
      <c r="S16" s="107">
        <f>Table8[[#This Row],[betaalde schade bruto]]-Table8[[#This Row],[schadevoor-ziening primo bruto]]+Table8[[#This Row],[schadevoorziening ultimo bruto]]</f>
        <v>0</v>
      </c>
      <c r="T16" s="102">
        <f>T12+T13+T14+T15</f>
        <v>0</v>
      </c>
      <c r="U16" s="7" t="s">
        <v>79</v>
      </c>
      <c r="V16" s="107">
        <f>V12+V13+V14+V15</f>
        <v>0</v>
      </c>
      <c r="W16" s="7" t="s">
        <v>80</v>
      </c>
      <c r="X16" s="112">
        <f>Table8[[#This Row],[(bedrijfs-kosten bruto waarvan) kosten]]+Table8[[#This Row],[(bedrijfs-kosten bruto waarvan) provisie]]</f>
        <v>0</v>
      </c>
      <c r="Y16" s="112">
        <f>Table8[[#This Row],[verdiende premie bruto]]-Table8[[#This Row],[geleden schade bruto]]-Table8[[#This Row],[bedrijfs-kosten bruto]]</f>
        <v>0</v>
      </c>
    </row>
    <row r="17" spans="1:25" ht="28.8" x14ac:dyDescent="0.3">
      <c r="A17" s="84" t="s">
        <v>23</v>
      </c>
      <c r="B17" s="88" t="s">
        <v>26</v>
      </c>
      <c r="C17" s="143" t="s">
        <v>39</v>
      </c>
      <c r="D17" s="88"/>
      <c r="E17" s="88"/>
      <c r="F17" s="103"/>
      <c r="G17" s="87" t="s">
        <v>79</v>
      </c>
      <c r="H17" s="109"/>
      <c r="I17" s="87" t="s">
        <v>83</v>
      </c>
      <c r="J17" s="109"/>
      <c r="K17" s="87" t="s">
        <v>80</v>
      </c>
      <c r="L17" s="107">
        <f>Table8[[#This Row],[geboekte premie bruto]]+Table8[[#This Row],[premie-voorziening primo bruto]]-Table8[[#This Row],[premie-voorziening ultimo bruto]]</f>
        <v>0</v>
      </c>
      <c r="M17" s="103"/>
      <c r="N17" s="87" t="s">
        <v>83</v>
      </c>
      <c r="O17" s="109"/>
      <c r="P17" s="87" t="s">
        <v>79</v>
      </c>
      <c r="Q17" s="109"/>
      <c r="R17" s="87" t="s">
        <v>80</v>
      </c>
      <c r="S17" s="107">
        <f>Table8[[#This Row],[betaalde schade bruto]]-Table8[[#This Row],[schadevoor-ziening primo bruto]]+Table8[[#This Row],[schadevoorziening ultimo bruto]]</f>
        <v>0</v>
      </c>
      <c r="T17" s="103"/>
      <c r="U17" s="87" t="s">
        <v>79</v>
      </c>
      <c r="V17" s="109"/>
      <c r="W17" s="87" t="s">
        <v>80</v>
      </c>
      <c r="X17" s="112">
        <f>Table8[[#This Row],[(bedrijfs-kosten bruto waarvan) kosten]]+Table8[[#This Row],[(bedrijfs-kosten bruto waarvan) provisie]]</f>
        <v>0</v>
      </c>
      <c r="Y17" s="112">
        <f>Table8[[#This Row],[verdiende premie bruto]]-Table8[[#This Row],[geleden schade bruto]]-Table8[[#This Row],[bedrijfs-kosten bruto]]</f>
        <v>0</v>
      </c>
    </row>
    <row r="18" spans="1:25" ht="28.8" x14ac:dyDescent="0.3">
      <c r="A18" s="5" t="s">
        <v>23</v>
      </c>
      <c r="B18" s="127" t="s">
        <v>26</v>
      </c>
      <c r="C18" s="142" t="s">
        <v>40</v>
      </c>
      <c r="D18" s="127"/>
      <c r="E18" s="127"/>
      <c r="F18" s="104"/>
      <c r="G18" s="1" t="s">
        <v>79</v>
      </c>
      <c r="H18" s="108"/>
      <c r="I18" s="1" t="s">
        <v>83</v>
      </c>
      <c r="J18" s="108"/>
      <c r="K18" s="1" t="s">
        <v>80</v>
      </c>
      <c r="L18" s="107">
        <f>Table8[[#This Row],[geboekte premie bruto]]+Table8[[#This Row],[premie-voorziening primo bruto]]-Table8[[#This Row],[premie-voorziening ultimo bruto]]</f>
        <v>0</v>
      </c>
      <c r="M18" s="104"/>
      <c r="N18" s="1" t="s">
        <v>83</v>
      </c>
      <c r="O18" s="108"/>
      <c r="P18" s="1" t="s">
        <v>79</v>
      </c>
      <c r="Q18" s="108"/>
      <c r="R18" s="1" t="s">
        <v>80</v>
      </c>
      <c r="S18" s="107">
        <f>Table8[[#This Row],[betaalde schade bruto]]-Table8[[#This Row],[schadevoor-ziening primo bruto]]+Table8[[#This Row],[schadevoorziening ultimo bruto]]</f>
        <v>0</v>
      </c>
      <c r="T18" s="104"/>
      <c r="U18" s="1" t="s">
        <v>79</v>
      </c>
      <c r="V18" s="108"/>
      <c r="W18" s="1" t="s">
        <v>80</v>
      </c>
      <c r="X18" s="112">
        <f>Table8[[#This Row],[(bedrijfs-kosten bruto waarvan) kosten]]+Table8[[#This Row],[(bedrijfs-kosten bruto waarvan) provisie]]</f>
        <v>0</v>
      </c>
      <c r="Y18" s="112">
        <f>Table8[[#This Row],[verdiende premie bruto]]-Table8[[#This Row],[geleden schade bruto]]-Table8[[#This Row],[bedrijfs-kosten bruto]]</f>
        <v>0</v>
      </c>
    </row>
    <row r="19" spans="1:25" x14ac:dyDescent="0.3">
      <c r="A19" s="84" t="s">
        <v>23</v>
      </c>
      <c r="B19" s="88" t="s">
        <v>26</v>
      </c>
      <c r="C19" s="143" t="s">
        <v>41</v>
      </c>
      <c r="D19" s="88" t="s">
        <v>45</v>
      </c>
      <c r="E19" s="88"/>
      <c r="F19" s="103"/>
      <c r="G19" s="87" t="s">
        <v>79</v>
      </c>
      <c r="H19" s="109"/>
      <c r="I19" s="87" t="s">
        <v>83</v>
      </c>
      <c r="J19" s="109"/>
      <c r="K19" s="87" t="s">
        <v>80</v>
      </c>
      <c r="L19" s="107">
        <f>Table8[[#This Row],[geboekte premie bruto]]+Table8[[#This Row],[premie-voorziening primo bruto]]-Table8[[#This Row],[premie-voorziening ultimo bruto]]</f>
        <v>0</v>
      </c>
      <c r="M19" s="103"/>
      <c r="N19" s="87" t="s">
        <v>83</v>
      </c>
      <c r="O19" s="109"/>
      <c r="P19" s="87" t="s">
        <v>79</v>
      </c>
      <c r="Q19" s="109"/>
      <c r="R19" s="87" t="s">
        <v>80</v>
      </c>
      <c r="S19" s="107">
        <f>Table8[[#This Row],[betaalde schade bruto]]-Table8[[#This Row],[schadevoor-ziening primo bruto]]+Table8[[#This Row],[schadevoorziening ultimo bruto]]</f>
        <v>0</v>
      </c>
      <c r="T19" s="103"/>
      <c r="U19" s="87" t="s">
        <v>79</v>
      </c>
      <c r="V19" s="109"/>
      <c r="W19" s="87" t="s">
        <v>80</v>
      </c>
      <c r="X19" s="112">
        <f>Table8[[#This Row],[(bedrijfs-kosten bruto waarvan) kosten]]+Table8[[#This Row],[(bedrijfs-kosten bruto waarvan) provisie]]</f>
        <v>0</v>
      </c>
      <c r="Y19" s="112">
        <f>Table8[[#This Row],[verdiende premie bruto]]-Table8[[#This Row],[geleden schade bruto]]-Table8[[#This Row],[bedrijfs-kosten bruto]]</f>
        <v>0</v>
      </c>
    </row>
    <row r="20" spans="1:25" x14ac:dyDescent="0.3">
      <c r="A20" s="5" t="s">
        <v>23</v>
      </c>
      <c r="B20" s="127" t="s">
        <v>26</v>
      </c>
      <c r="C20" s="142" t="s">
        <v>41</v>
      </c>
      <c r="D20" s="127" t="s">
        <v>46</v>
      </c>
      <c r="E20" s="127"/>
      <c r="F20" s="104"/>
      <c r="G20" s="1" t="s">
        <v>79</v>
      </c>
      <c r="H20" s="108"/>
      <c r="I20" s="1" t="s">
        <v>83</v>
      </c>
      <c r="J20" s="108"/>
      <c r="K20" s="1" t="s">
        <v>80</v>
      </c>
      <c r="L20" s="107">
        <f>Table8[[#This Row],[geboekte premie bruto]]+Table8[[#This Row],[premie-voorziening primo bruto]]-Table8[[#This Row],[premie-voorziening ultimo bruto]]</f>
        <v>0</v>
      </c>
      <c r="M20" s="104"/>
      <c r="N20" s="1" t="s">
        <v>83</v>
      </c>
      <c r="O20" s="108"/>
      <c r="P20" s="1" t="s">
        <v>79</v>
      </c>
      <c r="Q20" s="108"/>
      <c r="R20" s="1" t="s">
        <v>80</v>
      </c>
      <c r="S20" s="107">
        <f>Table8[[#This Row],[betaalde schade bruto]]-Table8[[#This Row],[schadevoor-ziening primo bruto]]+Table8[[#This Row],[schadevoorziening ultimo bruto]]</f>
        <v>0</v>
      </c>
      <c r="T20" s="104"/>
      <c r="U20" s="1" t="s">
        <v>79</v>
      </c>
      <c r="V20" s="108"/>
      <c r="W20" s="1" t="s">
        <v>80</v>
      </c>
      <c r="X20" s="112">
        <f>Table8[[#This Row],[(bedrijfs-kosten bruto waarvan) kosten]]+Table8[[#This Row],[(bedrijfs-kosten bruto waarvan) provisie]]</f>
        <v>0</v>
      </c>
      <c r="Y20" s="112">
        <f>Table8[[#This Row],[verdiende premie bruto]]-Table8[[#This Row],[geleden schade bruto]]-Table8[[#This Row],[bedrijfs-kosten bruto]]</f>
        <v>0</v>
      </c>
    </row>
    <row r="21" spans="1:25" ht="43.2" x14ac:dyDescent="0.3">
      <c r="A21" s="52" t="s">
        <v>23</v>
      </c>
      <c r="B21" s="128" t="s">
        <v>26</v>
      </c>
      <c r="C21" s="144" t="s">
        <v>42</v>
      </c>
      <c r="D21" s="128"/>
      <c r="E21" s="128"/>
      <c r="F21" s="102">
        <f>F19+F20</f>
        <v>0</v>
      </c>
      <c r="G21" s="7" t="s">
        <v>79</v>
      </c>
      <c r="H21" s="107">
        <f>H19+H20</f>
        <v>0</v>
      </c>
      <c r="I21" s="7" t="s">
        <v>83</v>
      </c>
      <c r="J21" s="107">
        <f>J19+J20</f>
        <v>0</v>
      </c>
      <c r="K21" s="7" t="s">
        <v>80</v>
      </c>
      <c r="L21" s="107">
        <f>Table8[[#This Row],[geboekte premie bruto]]+Table8[[#This Row],[premie-voorziening primo bruto]]-Table8[[#This Row],[premie-voorziening ultimo bruto]]</f>
        <v>0</v>
      </c>
      <c r="M21" s="102">
        <f>M19+M20</f>
        <v>0</v>
      </c>
      <c r="N21" s="7" t="s">
        <v>83</v>
      </c>
      <c r="O21" s="107">
        <f>O19+O20</f>
        <v>0</v>
      </c>
      <c r="P21" s="7" t="s">
        <v>79</v>
      </c>
      <c r="Q21" s="107">
        <f>Q19+Q20</f>
        <v>0</v>
      </c>
      <c r="R21" s="7" t="s">
        <v>80</v>
      </c>
      <c r="S21" s="107">
        <f>Table8[[#This Row],[betaalde schade bruto]]-Table8[[#This Row],[schadevoor-ziening primo bruto]]+Table8[[#This Row],[schadevoorziening ultimo bruto]]</f>
        <v>0</v>
      </c>
      <c r="T21" s="102">
        <f>T19+T20</f>
        <v>0</v>
      </c>
      <c r="U21" s="7" t="s">
        <v>79</v>
      </c>
      <c r="V21" s="107">
        <f>V19+V20</f>
        <v>0</v>
      </c>
      <c r="W21" s="7" t="s">
        <v>80</v>
      </c>
      <c r="X21" s="112">
        <f>Table8[[#This Row],[(bedrijfs-kosten bruto waarvan) kosten]]+Table8[[#This Row],[(bedrijfs-kosten bruto waarvan) provisie]]</f>
        <v>0</v>
      </c>
      <c r="Y21" s="112">
        <f>Table8[[#This Row],[verdiende premie bruto]]-Table8[[#This Row],[geleden schade bruto]]-Table8[[#This Row],[bedrijfs-kosten bruto]]</f>
        <v>0</v>
      </c>
    </row>
    <row r="22" spans="1:25" x14ac:dyDescent="0.3">
      <c r="A22" s="52" t="s">
        <v>23</v>
      </c>
      <c r="B22" s="128" t="s">
        <v>26</v>
      </c>
      <c r="C22" s="144"/>
      <c r="D22" s="128"/>
      <c r="E22" s="128"/>
      <c r="F22" s="102">
        <f>F17+F18+F21</f>
        <v>0</v>
      </c>
      <c r="G22" s="7" t="s">
        <v>79</v>
      </c>
      <c r="H22" s="107">
        <f>H17+H18+H21</f>
        <v>0</v>
      </c>
      <c r="I22" s="7" t="s">
        <v>83</v>
      </c>
      <c r="J22" s="107">
        <f>J17+J18+J21</f>
        <v>0</v>
      </c>
      <c r="K22" s="7" t="s">
        <v>80</v>
      </c>
      <c r="L22" s="107">
        <f>Table8[[#This Row],[geboekte premie bruto]]+Table8[[#This Row],[premie-voorziening primo bruto]]-Table8[[#This Row],[premie-voorziening ultimo bruto]]</f>
        <v>0</v>
      </c>
      <c r="M22" s="102">
        <f>M17+M18+M21</f>
        <v>0</v>
      </c>
      <c r="N22" s="7" t="s">
        <v>83</v>
      </c>
      <c r="O22" s="107">
        <f>O17+O18+O21</f>
        <v>0</v>
      </c>
      <c r="P22" s="7" t="s">
        <v>79</v>
      </c>
      <c r="Q22" s="107">
        <f>Q17+Q18+Q21</f>
        <v>0</v>
      </c>
      <c r="R22" s="7" t="s">
        <v>80</v>
      </c>
      <c r="S22" s="107">
        <f>Table8[[#This Row],[betaalde schade bruto]]-Table8[[#This Row],[schadevoor-ziening primo bruto]]+Table8[[#This Row],[schadevoorziening ultimo bruto]]</f>
        <v>0</v>
      </c>
      <c r="T22" s="102">
        <f>T17+T18+T21</f>
        <v>0</v>
      </c>
      <c r="U22" s="7" t="s">
        <v>79</v>
      </c>
      <c r="V22" s="107">
        <f>V17+V18+V21</f>
        <v>0</v>
      </c>
      <c r="W22" s="7" t="s">
        <v>80</v>
      </c>
      <c r="X22" s="112">
        <f>Table8[[#This Row],[(bedrijfs-kosten bruto waarvan) kosten]]+Table8[[#This Row],[(bedrijfs-kosten bruto waarvan) provisie]]</f>
        <v>0</v>
      </c>
      <c r="Y22" s="112">
        <f>Table8[[#This Row],[verdiende premie bruto]]-Table8[[#This Row],[geleden schade bruto]]-Table8[[#This Row],[bedrijfs-kosten bruto]]</f>
        <v>0</v>
      </c>
    </row>
    <row r="23" spans="1:25" x14ac:dyDescent="0.3">
      <c r="A23" s="84" t="s">
        <v>23</v>
      </c>
      <c r="B23" s="88" t="s">
        <v>27</v>
      </c>
      <c r="C23" s="143" t="s">
        <v>43</v>
      </c>
      <c r="D23" s="88"/>
      <c r="E23" s="88"/>
      <c r="F23" s="103"/>
      <c r="G23" s="87" t="s">
        <v>79</v>
      </c>
      <c r="H23" s="109"/>
      <c r="I23" s="87" t="s">
        <v>83</v>
      </c>
      <c r="J23" s="109"/>
      <c r="K23" s="87" t="s">
        <v>80</v>
      </c>
      <c r="L23" s="107">
        <f>Table8[[#This Row],[geboekte premie bruto]]+Table8[[#This Row],[premie-voorziening primo bruto]]-Table8[[#This Row],[premie-voorziening ultimo bruto]]</f>
        <v>0</v>
      </c>
      <c r="M23" s="103"/>
      <c r="N23" s="87" t="s">
        <v>83</v>
      </c>
      <c r="O23" s="109"/>
      <c r="P23" s="87" t="s">
        <v>79</v>
      </c>
      <c r="Q23" s="109"/>
      <c r="R23" s="87" t="s">
        <v>80</v>
      </c>
      <c r="S23" s="107">
        <f>Table8[[#This Row],[betaalde schade bruto]]-Table8[[#This Row],[schadevoor-ziening primo bruto]]+Table8[[#This Row],[schadevoorziening ultimo bruto]]</f>
        <v>0</v>
      </c>
      <c r="T23" s="103"/>
      <c r="U23" s="87" t="s">
        <v>79</v>
      </c>
      <c r="V23" s="109"/>
      <c r="W23" s="87" t="s">
        <v>80</v>
      </c>
      <c r="X23" s="112">
        <f>Table8[[#This Row],[(bedrijfs-kosten bruto waarvan) kosten]]+Table8[[#This Row],[(bedrijfs-kosten bruto waarvan) provisie]]</f>
        <v>0</v>
      </c>
      <c r="Y23" s="112">
        <f>Table8[[#This Row],[verdiende premie bruto]]-Table8[[#This Row],[geleden schade bruto]]-Table8[[#This Row],[bedrijfs-kosten bruto]]</f>
        <v>0</v>
      </c>
    </row>
    <row r="24" spans="1:25" x14ac:dyDescent="0.3">
      <c r="A24" s="5" t="s">
        <v>23</v>
      </c>
      <c r="B24" s="127" t="s">
        <v>27</v>
      </c>
      <c r="C24" s="142" t="s">
        <v>44</v>
      </c>
      <c r="D24" s="127"/>
      <c r="E24" s="127"/>
      <c r="F24" s="104"/>
      <c r="G24" s="1" t="s">
        <v>79</v>
      </c>
      <c r="H24" s="108"/>
      <c r="I24" s="1" t="s">
        <v>83</v>
      </c>
      <c r="J24" s="108"/>
      <c r="K24" s="1" t="s">
        <v>80</v>
      </c>
      <c r="L24" s="107">
        <f>Table8[[#This Row],[geboekte premie bruto]]+Table8[[#This Row],[premie-voorziening primo bruto]]-Table8[[#This Row],[premie-voorziening ultimo bruto]]</f>
        <v>0</v>
      </c>
      <c r="M24" s="104"/>
      <c r="N24" s="1" t="s">
        <v>83</v>
      </c>
      <c r="O24" s="108"/>
      <c r="P24" s="1" t="s">
        <v>79</v>
      </c>
      <c r="Q24" s="108"/>
      <c r="R24" s="1" t="s">
        <v>80</v>
      </c>
      <c r="S24" s="107">
        <f>Table8[[#This Row],[betaalde schade bruto]]-Table8[[#This Row],[schadevoor-ziening primo bruto]]+Table8[[#This Row],[schadevoorziening ultimo bruto]]</f>
        <v>0</v>
      </c>
      <c r="T24" s="104"/>
      <c r="U24" s="1" t="s">
        <v>79</v>
      </c>
      <c r="V24" s="108"/>
      <c r="W24" s="1" t="s">
        <v>80</v>
      </c>
      <c r="X24" s="112">
        <f>Table8[[#This Row],[(bedrijfs-kosten bruto waarvan) kosten]]+Table8[[#This Row],[(bedrijfs-kosten bruto waarvan) provisie]]</f>
        <v>0</v>
      </c>
      <c r="Y24" s="112">
        <f>Table8[[#This Row],[verdiende premie bruto]]-Table8[[#This Row],[geleden schade bruto]]-Table8[[#This Row],[bedrijfs-kosten bruto]]</f>
        <v>0</v>
      </c>
    </row>
    <row r="25" spans="1:25" x14ac:dyDescent="0.3">
      <c r="A25" s="52" t="s">
        <v>23</v>
      </c>
      <c r="B25" s="128" t="s">
        <v>27</v>
      </c>
      <c r="C25" s="144"/>
      <c r="D25" s="128"/>
      <c r="E25" s="128"/>
      <c r="F25" s="102">
        <f>F23+F24</f>
        <v>0</v>
      </c>
      <c r="G25" s="7" t="s">
        <v>79</v>
      </c>
      <c r="H25" s="107">
        <f>H23+H24</f>
        <v>0</v>
      </c>
      <c r="I25" s="7" t="s">
        <v>83</v>
      </c>
      <c r="J25" s="107">
        <f>J23+J24</f>
        <v>0</v>
      </c>
      <c r="K25" s="7" t="s">
        <v>80</v>
      </c>
      <c r="L25" s="107">
        <f>Table8[[#This Row],[geboekte premie bruto]]+Table8[[#This Row],[premie-voorziening primo bruto]]-Table8[[#This Row],[premie-voorziening ultimo bruto]]</f>
        <v>0</v>
      </c>
      <c r="M25" s="102">
        <f>M23+M24</f>
        <v>0</v>
      </c>
      <c r="N25" s="7" t="s">
        <v>83</v>
      </c>
      <c r="O25" s="107">
        <f>O23+O24</f>
        <v>0</v>
      </c>
      <c r="P25" s="7" t="s">
        <v>79</v>
      </c>
      <c r="Q25" s="107">
        <f>Q23+Q24</f>
        <v>0</v>
      </c>
      <c r="R25" s="7" t="s">
        <v>80</v>
      </c>
      <c r="S25" s="107">
        <f>Table8[[#This Row],[betaalde schade bruto]]-Table8[[#This Row],[schadevoor-ziening primo bruto]]+Table8[[#This Row],[schadevoorziening ultimo bruto]]</f>
        <v>0</v>
      </c>
      <c r="T25" s="102">
        <f>T23+T24</f>
        <v>0</v>
      </c>
      <c r="U25" s="7" t="s">
        <v>79</v>
      </c>
      <c r="V25" s="107">
        <f>V23+V24</f>
        <v>0</v>
      </c>
      <c r="W25" s="7" t="s">
        <v>80</v>
      </c>
      <c r="X25" s="112">
        <f>Table8[[#This Row],[(bedrijfs-kosten bruto waarvan) kosten]]+Table8[[#This Row],[(bedrijfs-kosten bruto waarvan) provisie]]</f>
        <v>0</v>
      </c>
      <c r="Y25" s="112">
        <f>Table8[[#This Row],[verdiende premie bruto]]-Table8[[#This Row],[geleden schade bruto]]-Table8[[#This Row],[bedrijfs-kosten bruto]]</f>
        <v>0</v>
      </c>
    </row>
    <row r="26" spans="1:25" ht="29.4" thickBot="1" x14ac:dyDescent="0.35">
      <c r="A26" s="147" t="s">
        <v>23</v>
      </c>
      <c r="B26" s="151" t="s">
        <v>28</v>
      </c>
      <c r="C26" s="151"/>
      <c r="D26" s="148"/>
      <c r="E26" s="148"/>
      <c r="F26" s="114"/>
      <c r="G26" s="2" t="s">
        <v>79</v>
      </c>
      <c r="H26" s="115"/>
      <c r="I26" s="2" t="s">
        <v>83</v>
      </c>
      <c r="J26" s="115"/>
      <c r="K26" s="51" t="s">
        <v>80</v>
      </c>
      <c r="L26" s="110">
        <f>Table8[[#This Row],[geboekte premie bruto]]+Table8[[#This Row],[premie-voorziening primo bruto]]-Table8[[#This Row],[premie-voorziening ultimo bruto]]</f>
        <v>0</v>
      </c>
      <c r="M26" s="114"/>
      <c r="N26" s="51" t="s">
        <v>83</v>
      </c>
      <c r="O26" s="115"/>
      <c r="P26" s="51" t="s">
        <v>79</v>
      </c>
      <c r="Q26" s="115"/>
      <c r="R26" s="51" t="s">
        <v>80</v>
      </c>
      <c r="S26" s="110">
        <f>Table8[[#This Row],[betaalde schade bruto]]-Table8[[#This Row],[schadevoor-ziening primo bruto]]+Table8[[#This Row],[schadevoorziening ultimo bruto]]</f>
        <v>0</v>
      </c>
      <c r="T26" s="114"/>
      <c r="U26" s="51" t="s">
        <v>79</v>
      </c>
      <c r="V26" s="115"/>
      <c r="W26" s="51" t="s">
        <v>80</v>
      </c>
      <c r="X26" s="113">
        <f>Table8[[#This Row],[(bedrijfs-kosten bruto waarvan) kosten]]+Table8[[#This Row],[(bedrijfs-kosten bruto waarvan) provisie]]</f>
        <v>0</v>
      </c>
      <c r="Y26" s="113">
        <f>Table8[[#This Row],[verdiende premie bruto]]-Table8[[#This Row],[geleden schade bruto]]-Table8[[#This Row],[bedrijfs-kosten bruto]]</f>
        <v>0</v>
      </c>
    </row>
  </sheetData>
  <sheetProtection algorithmName="SHA-512" hashValue="lgBqzTetL83GwoQO9ycCVuBxha/EKbqYBdz/bjshpEyGPc9+LCYvje+/PNAgqNyfqyXN+09Hsak0qyBtG9jLug==" saltValue="hEenSF6MyzD+FGM26XqXng==" spinCount="100000" sheet="1" selectLockedCells="1"/>
  <mergeCells count="1">
    <mergeCell ref="A1:Y1"/>
  </mergeCells>
  <dataValidations count="3">
    <dataValidation type="whole" operator="greaterThanOrEqual" allowBlank="1" showInputMessage="1" showErrorMessage="1" errorTitle="Geheel getal van 0 of hoger" error="Geheel getal van 0 of hoger vereist" sqref="F3:F26 H3:H26 L3:M26 V3:V26 S3:T26 Q3:Q26 O3:O26 J3:J26 X3:X26" xr:uid="{A64346A8-3E33-46BE-BE3A-0E2EFAA8D2E8}">
      <formula1>0</formula1>
    </dataValidation>
    <dataValidation operator="greaterThanOrEqual" allowBlank="1" showInputMessage="1" showErrorMessage="1" errorTitle="Geheel getal van 0 of hoger" error="Geheel getal van 0 of hoger vereist" sqref="K26 N26 P26 R26 U26 W26" xr:uid="{983B372B-EDFB-49F9-B993-29E6E197AFB7}"/>
    <dataValidation type="whole" operator="greaterThanOrEqual" allowBlank="1" showInputMessage="1" showErrorMessage="1" errorTitle="Geheel getal vereist" error="Geheel getal vereist" sqref="Y3:Y26" xr:uid="{D67B3BD8-D463-4397-A641-EBDEBB62DCA8}">
      <formula1>-1000000000</formula1>
    </dataValidation>
  </dataValidations>
  <pageMargins left="0.7" right="0.7" top="0.75" bottom="0.75" header="0.3" footer="0.3"/>
  <pageSetup paperSize="9" orientation="portrait" verticalDpi="0" r:id="rId1"/>
  <legacyDrawing r:id="rId2"/>
  <tableParts count="1">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6F5D8-BA8A-4EEC-B448-9A2BDB7C3D6E}">
  <sheetPr codeName="Sheet7"/>
  <dimension ref="A1:AB23"/>
  <sheetViews>
    <sheetView showZeros="0" zoomScale="80" zoomScaleNormal="80" workbookViewId="0">
      <pane xSplit="4" ySplit="2" topLeftCell="S3" activePane="bottomRight" state="frozen"/>
      <selection pane="topRight" activeCell="E1" sqref="E1"/>
      <selection pane="bottomLeft" activeCell="A2" sqref="A2"/>
      <selection pane="bottomRight" activeCell="E10" sqref="E10"/>
    </sheetView>
  </sheetViews>
  <sheetFormatPr defaultRowHeight="14.4" x14ac:dyDescent="0.3"/>
  <cols>
    <col min="1" max="1" width="11" customWidth="1"/>
    <col min="2" max="2" width="12.88671875" style="10" customWidth="1"/>
    <col min="3" max="3" width="15.44140625" style="10" customWidth="1"/>
    <col min="4" max="4" width="11.5546875" customWidth="1"/>
    <col min="5" max="5" width="10.109375" customWidth="1"/>
    <col min="6" max="6" width="2.109375" bestFit="1" customWidth="1"/>
    <col min="7" max="7" width="13.109375" customWidth="1"/>
    <col min="8" max="8" width="2.88671875" bestFit="1" customWidth="1"/>
    <col min="9" max="9" width="11" bestFit="1" customWidth="1"/>
    <col min="10" max="10" width="1.88671875" bestFit="1" customWidth="1"/>
    <col min="11" max="11" width="11.5546875" bestFit="1" customWidth="1"/>
    <col min="12" max="12" width="2.44140625" bestFit="1" customWidth="1"/>
    <col min="13" max="13" width="11.5546875" bestFit="1" customWidth="1"/>
    <col min="14" max="14" width="2.109375" bestFit="1" customWidth="1"/>
    <col min="15" max="15" width="10.44140625" customWidth="1"/>
    <col min="16" max="16" width="9.109375" bestFit="1" customWidth="1"/>
    <col min="17" max="17" width="2.44140625" bestFit="1" customWidth="1"/>
    <col min="18" max="18" width="12.44140625" bestFit="1" customWidth="1"/>
    <col min="19" max="19" width="2.88671875" bestFit="1" customWidth="1"/>
    <col min="20" max="20" width="13.109375" customWidth="1"/>
    <col min="21" max="21" width="2.88671875" bestFit="1" customWidth="1"/>
    <col min="22" max="22" width="8.88671875" bestFit="1" customWidth="1"/>
    <col min="23" max="23" width="14.44140625" customWidth="1"/>
    <col min="24" max="24" width="2.88671875" bestFit="1" customWidth="1"/>
    <col min="25" max="25" width="14.88671875" customWidth="1"/>
    <col min="26" max="26" width="2.88671875" bestFit="1" customWidth="1"/>
    <col min="27" max="27" width="8.44140625" bestFit="1" customWidth="1"/>
    <col min="28" max="28" width="14.44140625" bestFit="1" customWidth="1"/>
  </cols>
  <sheetData>
    <row r="1" spans="1:28" ht="15" thickBot="1" x14ac:dyDescent="0.35">
      <c r="A1" s="170" t="s">
        <v>264</v>
      </c>
      <c r="B1" s="170"/>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row>
    <row r="2" spans="1:28" s="11" customFormat="1" ht="43.8" thickBot="1" x14ac:dyDescent="0.35">
      <c r="A2" s="78" t="s">
        <v>0</v>
      </c>
      <c r="B2" s="79" t="s">
        <v>1</v>
      </c>
      <c r="C2" s="79" t="s">
        <v>2</v>
      </c>
      <c r="D2" s="80" t="s">
        <v>109</v>
      </c>
      <c r="E2" s="161" t="s">
        <v>73</v>
      </c>
      <c r="F2" s="162" t="s">
        <v>79</v>
      </c>
      <c r="G2" s="163" t="s">
        <v>81</v>
      </c>
      <c r="H2" s="164" t="s">
        <v>273</v>
      </c>
      <c r="I2" s="79" t="s">
        <v>110</v>
      </c>
      <c r="J2" s="163" t="s">
        <v>83</v>
      </c>
      <c r="K2" s="79" t="s">
        <v>82</v>
      </c>
      <c r="L2" s="164" t="s">
        <v>274</v>
      </c>
      <c r="M2" s="79" t="s">
        <v>111</v>
      </c>
      <c r="N2" s="163" t="s">
        <v>80</v>
      </c>
      <c r="O2" s="81" t="s">
        <v>74</v>
      </c>
      <c r="P2" s="165" t="s">
        <v>75</v>
      </c>
      <c r="Q2" s="163" t="s">
        <v>268</v>
      </c>
      <c r="R2" s="166" t="s">
        <v>76</v>
      </c>
      <c r="S2" s="163" t="s">
        <v>269</v>
      </c>
      <c r="T2" s="166" t="s">
        <v>277</v>
      </c>
      <c r="U2" s="163" t="s">
        <v>270</v>
      </c>
      <c r="V2" s="82" t="s">
        <v>78</v>
      </c>
      <c r="W2" s="165" t="s">
        <v>88</v>
      </c>
      <c r="X2" s="163" t="s">
        <v>271</v>
      </c>
      <c r="Y2" s="166" t="s">
        <v>86</v>
      </c>
      <c r="Z2" s="163" t="s">
        <v>272</v>
      </c>
      <c r="AA2" s="82" t="s">
        <v>87</v>
      </c>
      <c r="AB2" s="83" t="s">
        <v>112</v>
      </c>
    </row>
    <row r="3" spans="1:28" x14ac:dyDescent="0.3">
      <c r="A3" s="86" t="s">
        <v>47</v>
      </c>
      <c r="B3" s="86" t="s">
        <v>48</v>
      </c>
      <c r="C3" s="86" t="s">
        <v>55</v>
      </c>
      <c r="D3" s="160" t="s">
        <v>63</v>
      </c>
      <c r="E3" s="167"/>
      <c r="F3" s="86" t="s">
        <v>79</v>
      </c>
      <c r="G3" s="109"/>
      <c r="H3" s="86" t="s">
        <v>79</v>
      </c>
      <c r="I3" s="86"/>
      <c r="J3" s="86" t="s">
        <v>83</v>
      </c>
      <c r="K3" s="86"/>
      <c r="L3" s="86" t="s">
        <v>83</v>
      </c>
      <c r="M3" s="86"/>
      <c r="N3" s="86" t="s">
        <v>80</v>
      </c>
      <c r="O3" s="111">
        <f>Table9[[#This Row],[geboekte premie bruto]]+Table9[[#This Row],[premie-voorziening primo bruto]]+Table9[[#This Row],[wiskundige voorziening primo bruto]]-Table9[[#This Row],[premie-voorziening ultimo bruto]]-Table9[[#This Row],[wiskundinge voorziening ultimo bruto]]</f>
        <v>0</v>
      </c>
      <c r="P3" s="86"/>
      <c r="Q3" s="86" t="s">
        <v>83</v>
      </c>
      <c r="R3" s="86"/>
      <c r="S3" s="86" t="s">
        <v>79</v>
      </c>
      <c r="T3" s="86"/>
      <c r="U3" s="86" t="s">
        <v>80</v>
      </c>
      <c r="V3" s="111">
        <f>Table9[[#This Row],[betaalde schade bruto]]-Table9[[#This Row],[schadevoorziening primo bruto]]+Table9[[#This Row],[schadevoor-ziening ultimo bruto]]</f>
        <v>0</v>
      </c>
      <c r="W3" s="86"/>
      <c r="X3" s="86" t="s">
        <v>79</v>
      </c>
      <c r="Y3" s="86"/>
      <c r="Z3" s="86" t="s">
        <v>80</v>
      </c>
      <c r="AA3" s="111">
        <f>Table9[[#This Row],[(bedrijfs-kosten bruto waarvan) kosten]]+Table9[[#This Row],[(bedrijfs-kosten bruto waarvan) provisie]]</f>
        <v>0</v>
      </c>
      <c r="AB3" s="120">
        <f>Table9[[#This Row],[verdiende premie bruto]]-Table9[[#This Row],[geleden schade bruto]]-Table9[[#This Row],[bedrijfs-kosten bruto]]</f>
        <v>0</v>
      </c>
    </row>
    <row r="4" spans="1:28" ht="28.8" x14ac:dyDescent="0.3">
      <c r="A4" s="153" t="s">
        <v>47</v>
      </c>
      <c r="B4" s="142" t="s">
        <v>48</v>
      </c>
      <c r="C4" s="142" t="s">
        <v>261</v>
      </c>
      <c r="D4" s="131" t="s">
        <v>63</v>
      </c>
      <c r="E4" s="104"/>
      <c r="F4" s="1" t="s">
        <v>79</v>
      </c>
      <c r="G4" s="108"/>
      <c r="H4" s="1" t="s">
        <v>79</v>
      </c>
      <c r="I4" s="108"/>
      <c r="J4" s="1" t="s">
        <v>83</v>
      </c>
      <c r="K4" s="108"/>
      <c r="L4" s="1" t="s">
        <v>83</v>
      </c>
      <c r="M4" s="108"/>
      <c r="N4" s="1" t="s">
        <v>80</v>
      </c>
      <c r="O4" s="107">
        <f>Table9[[#This Row],[geboekte premie bruto]]+Table9[[#This Row],[premie-voorziening primo bruto]]+Table9[[#This Row],[wiskundige voorziening primo bruto]]-Table9[[#This Row],[premie-voorziening ultimo bruto]]-Table9[[#This Row],[wiskundinge voorziening ultimo bruto]]</f>
        <v>0</v>
      </c>
      <c r="P4" s="104"/>
      <c r="Q4" s="1" t="s">
        <v>83</v>
      </c>
      <c r="R4" s="108"/>
      <c r="S4" s="1" t="s">
        <v>79</v>
      </c>
      <c r="T4" s="108"/>
      <c r="U4" s="1" t="s">
        <v>80</v>
      </c>
      <c r="V4" s="107">
        <f>Table9[[#This Row],[betaalde schade bruto]]-Table9[[#This Row],[schadevoorziening primo bruto]]+Table9[[#This Row],[schadevoor-ziening ultimo bruto]]</f>
        <v>0</v>
      </c>
      <c r="W4" s="104"/>
      <c r="X4" s="1" t="s">
        <v>79</v>
      </c>
      <c r="Y4" s="108"/>
      <c r="Z4" s="1" t="s">
        <v>80</v>
      </c>
      <c r="AA4" s="112">
        <f>Table9[[#This Row],[(bedrijfs-kosten bruto waarvan) kosten]]+Table9[[#This Row],[(bedrijfs-kosten bruto waarvan) provisie]]</f>
        <v>0</v>
      </c>
      <c r="AB4" s="121">
        <f>Table9[[#This Row],[verdiende premie bruto]]-Table9[[#This Row],[geleden schade bruto]]-Table9[[#This Row],[bedrijfs-kosten bruto]]</f>
        <v>0</v>
      </c>
    </row>
    <row r="5" spans="1:28" x14ac:dyDescent="0.3">
      <c r="A5" s="152" t="s">
        <v>47</v>
      </c>
      <c r="B5" s="144" t="s">
        <v>48</v>
      </c>
      <c r="C5" s="144"/>
      <c r="D5" s="128" t="s">
        <v>63</v>
      </c>
      <c r="E5" s="102">
        <f>E3+E4</f>
        <v>0</v>
      </c>
      <c r="F5" s="7" t="s">
        <v>79</v>
      </c>
      <c r="G5" s="107">
        <f>G3+G4</f>
        <v>0</v>
      </c>
      <c r="H5" s="7" t="s">
        <v>79</v>
      </c>
      <c r="I5" s="107">
        <f>I3+I4</f>
        <v>0</v>
      </c>
      <c r="J5" s="7" t="s">
        <v>83</v>
      </c>
      <c r="K5" s="107">
        <f>K3+K4</f>
        <v>0</v>
      </c>
      <c r="L5" s="7" t="s">
        <v>83</v>
      </c>
      <c r="M5" s="107">
        <f>M3+M4</f>
        <v>0</v>
      </c>
      <c r="N5" s="7" t="s">
        <v>80</v>
      </c>
      <c r="O5" s="107">
        <f>Table9[[#This Row],[geboekte premie bruto]]+Table9[[#This Row],[premie-voorziening primo bruto]]+Table9[[#This Row],[wiskundige voorziening primo bruto]]-Table9[[#This Row],[premie-voorziening ultimo bruto]]-Table9[[#This Row],[wiskundinge voorziening ultimo bruto]]</f>
        <v>0</v>
      </c>
      <c r="P5" s="102">
        <f>P3+P4</f>
        <v>0</v>
      </c>
      <c r="Q5" s="7" t="s">
        <v>83</v>
      </c>
      <c r="R5" s="107">
        <f>R3+R4</f>
        <v>0</v>
      </c>
      <c r="S5" s="7" t="s">
        <v>79</v>
      </c>
      <c r="T5" s="107">
        <f>T3+T4</f>
        <v>0</v>
      </c>
      <c r="U5" s="7" t="s">
        <v>80</v>
      </c>
      <c r="V5" s="107">
        <f>Table9[[#This Row],[betaalde schade bruto]]-Table9[[#This Row],[schadevoorziening primo bruto]]+Table9[[#This Row],[schadevoor-ziening ultimo bruto]]</f>
        <v>0</v>
      </c>
      <c r="W5" s="102">
        <f>W3+W4</f>
        <v>0</v>
      </c>
      <c r="X5" s="7" t="s">
        <v>79</v>
      </c>
      <c r="Y5" s="107">
        <f>Y3+Y4</f>
        <v>0</v>
      </c>
      <c r="Z5" s="7" t="s">
        <v>80</v>
      </c>
      <c r="AA5" s="112">
        <f>Table9[[#This Row],[(bedrijfs-kosten bruto waarvan) kosten]]+Table9[[#This Row],[(bedrijfs-kosten bruto waarvan) provisie]]</f>
        <v>0</v>
      </c>
      <c r="AB5" s="121">
        <f>Table9[[#This Row],[verdiende premie bruto]]-Table9[[#This Row],[geleden schade bruto]]-Table9[[#This Row],[bedrijfs-kosten bruto]]</f>
        <v>0</v>
      </c>
    </row>
    <row r="6" spans="1:28" x14ac:dyDescent="0.3">
      <c r="A6" s="153" t="s">
        <v>47</v>
      </c>
      <c r="B6" s="142" t="s">
        <v>48</v>
      </c>
      <c r="C6" s="142"/>
      <c r="D6" s="127" t="s">
        <v>64</v>
      </c>
      <c r="E6" s="104"/>
      <c r="F6" s="1" t="s">
        <v>79</v>
      </c>
      <c r="G6" s="108"/>
      <c r="H6" s="1" t="s">
        <v>79</v>
      </c>
      <c r="I6" s="108"/>
      <c r="J6" s="1" t="s">
        <v>83</v>
      </c>
      <c r="K6" s="108"/>
      <c r="L6" s="1" t="s">
        <v>83</v>
      </c>
      <c r="M6" s="108"/>
      <c r="N6" s="1" t="s">
        <v>80</v>
      </c>
      <c r="O6" s="107">
        <f>Table9[[#This Row],[geboekte premie bruto]]+Table9[[#This Row],[premie-voorziening primo bruto]]+Table9[[#This Row],[wiskundige voorziening primo bruto]]-Table9[[#This Row],[premie-voorziening ultimo bruto]]-Table9[[#This Row],[wiskundinge voorziening ultimo bruto]]</f>
        <v>0</v>
      </c>
      <c r="P6" s="104"/>
      <c r="Q6" s="1" t="s">
        <v>83</v>
      </c>
      <c r="R6" s="108"/>
      <c r="S6" s="1" t="s">
        <v>79</v>
      </c>
      <c r="T6" s="108"/>
      <c r="U6" s="1" t="s">
        <v>80</v>
      </c>
      <c r="V6" s="107">
        <f>Table9[[#This Row],[betaalde schade bruto]]-Table9[[#This Row],[schadevoorziening primo bruto]]+Table9[[#This Row],[schadevoor-ziening ultimo bruto]]</f>
        <v>0</v>
      </c>
      <c r="W6" s="104"/>
      <c r="X6" s="1" t="s">
        <v>79</v>
      </c>
      <c r="Y6" s="108"/>
      <c r="Z6" s="1" t="s">
        <v>80</v>
      </c>
      <c r="AA6" s="112">
        <f>Table9[[#This Row],[(bedrijfs-kosten bruto waarvan) kosten]]+Table9[[#This Row],[(bedrijfs-kosten bruto waarvan) provisie]]</f>
        <v>0</v>
      </c>
      <c r="AB6" s="121">
        <f>Table9[[#This Row],[verdiende premie bruto]]-Table9[[#This Row],[geleden schade bruto]]-Table9[[#This Row],[bedrijfs-kosten bruto]]</f>
        <v>0</v>
      </c>
    </row>
    <row r="7" spans="1:28" x14ac:dyDescent="0.3">
      <c r="A7" s="152" t="s">
        <v>47</v>
      </c>
      <c r="B7" s="144" t="s">
        <v>48</v>
      </c>
      <c r="C7" s="144"/>
      <c r="D7" s="128"/>
      <c r="E7" s="102">
        <f>E5+E6</f>
        <v>0</v>
      </c>
      <c r="F7" s="7" t="s">
        <v>79</v>
      </c>
      <c r="G7" s="107">
        <f>G5+G6</f>
        <v>0</v>
      </c>
      <c r="H7" s="7" t="s">
        <v>79</v>
      </c>
      <c r="I7" s="107">
        <f>I5+I6</f>
        <v>0</v>
      </c>
      <c r="J7" s="7" t="s">
        <v>83</v>
      </c>
      <c r="K7" s="107">
        <f>K5+K6</f>
        <v>0</v>
      </c>
      <c r="L7" s="7" t="s">
        <v>83</v>
      </c>
      <c r="M7" s="107">
        <f>M5+M6</f>
        <v>0</v>
      </c>
      <c r="N7" s="7" t="s">
        <v>80</v>
      </c>
      <c r="O7" s="107">
        <f>Table9[[#This Row],[geboekte premie bruto]]+Table9[[#This Row],[premie-voorziening primo bruto]]+Table9[[#This Row],[wiskundige voorziening primo bruto]]-Table9[[#This Row],[premie-voorziening ultimo bruto]]-Table9[[#This Row],[wiskundinge voorziening ultimo bruto]]</f>
        <v>0</v>
      </c>
      <c r="P7" s="102">
        <f>P5+P6</f>
        <v>0</v>
      </c>
      <c r="Q7" s="7" t="s">
        <v>83</v>
      </c>
      <c r="R7" s="107">
        <f>R5+R6</f>
        <v>0</v>
      </c>
      <c r="S7" s="7" t="s">
        <v>79</v>
      </c>
      <c r="T7" s="107">
        <f>T5+T6</f>
        <v>0</v>
      </c>
      <c r="U7" s="7" t="s">
        <v>80</v>
      </c>
      <c r="V7" s="107">
        <f>Table9[[#This Row],[betaalde schade bruto]]-Table9[[#This Row],[schadevoorziening primo bruto]]+Table9[[#This Row],[schadevoor-ziening ultimo bruto]]</f>
        <v>0</v>
      </c>
      <c r="W7" s="102">
        <f>W5+W6</f>
        <v>0</v>
      </c>
      <c r="X7" s="7" t="s">
        <v>79</v>
      </c>
      <c r="Y7" s="107">
        <f>Y5+Y6</f>
        <v>0</v>
      </c>
      <c r="Z7" s="7" t="s">
        <v>80</v>
      </c>
      <c r="AA7" s="112">
        <f>Table9[[#This Row],[(bedrijfs-kosten bruto waarvan) kosten]]+Table9[[#This Row],[(bedrijfs-kosten bruto waarvan) provisie]]</f>
        <v>0</v>
      </c>
      <c r="AB7" s="121">
        <f>Table9[[#This Row],[verdiende premie bruto]]-Table9[[#This Row],[geleden schade bruto]]-Table9[[#This Row],[bedrijfs-kosten bruto]]</f>
        <v>0</v>
      </c>
    </row>
    <row r="8" spans="1:28" x14ac:dyDescent="0.3">
      <c r="A8" s="153" t="s">
        <v>47</v>
      </c>
      <c r="B8" s="142" t="s">
        <v>49</v>
      </c>
      <c r="C8" s="142" t="s">
        <v>56</v>
      </c>
      <c r="D8" s="127"/>
      <c r="E8" s="104"/>
      <c r="F8" s="1" t="s">
        <v>79</v>
      </c>
      <c r="G8" s="108"/>
      <c r="H8" s="1" t="s">
        <v>79</v>
      </c>
      <c r="I8" s="108"/>
      <c r="J8" s="1" t="s">
        <v>83</v>
      </c>
      <c r="K8" s="108"/>
      <c r="L8" s="1" t="s">
        <v>83</v>
      </c>
      <c r="M8" s="108"/>
      <c r="N8" s="1" t="s">
        <v>80</v>
      </c>
      <c r="O8" s="107">
        <f>Table9[[#This Row],[geboekte premie bruto]]+Table9[[#This Row],[premie-voorziening primo bruto]]+Table9[[#This Row],[wiskundige voorziening primo bruto]]-Table9[[#This Row],[premie-voorziening ultimo bruto]]-Table9[[#This Row],[wiskundinge voorziening ultimo bruto]]</f>
        <v>0</v>
      </c>
      <c r="P8" s="104"/>
      <c r="Q8" s="1" t="s">
        <v>83</v>
      </c>
      <c r="R8" s="108"/>
      <c r="S8" s="1" t="s">
        <v>79</v>
      </c>
      <c r="T8" s="108"/>
      <c r="U8" s="1" t="s">
        <v>80</v>
      </c>
      <c r="V8" s="107">
        <f>Table9[[#This Row],[betaalde schade bruto]]-Table9[[#This Row],[schadevoorziening primo bruto]]+Table9[[#This Row],[schadevoor-ziening ultimo bruto]]</f>
        <v>0</v>
      </c>
      <c r="W8" s="104"/>
      <c r="X8" s="1" t="s">
        <v>79</v>
      </c>
      <c r="Y8" s="108"/>
      <c r="Z8" s="1" t="s">
        <v>80</v>
      </c>
      <c r="AA8" s="112">
        <f>Table9[[#This Row],[(bedrijfs-kosten bruto waarvan) kosten]]+Table9[[#This Row],[(bedrijfs-kosten bruto waarvan) provisie]]</f>
        <v>0</v>
      </c>
      <c r="AB8" s="121">
        <f>Table9[[#This Row],[verdiende premie bruto]]-Table9[[#This Row],[geleden schade bruto]]-Table9[[#This Row],[bedrijfs-kosten bruto]]</f>
        <v>0</v>
      </c>
    </row>
    <row r="9" spans="1:28" x14ac:dyDescent="0.3">
      <c r="A9" s="154" t="s">
        <v>47</v>
      </c>
      <c r="B9" s="143" t="s">
        <v>49</v>
      </c>
      <c r="C9" s="143" t="s">
        <v>57</v>
      </c>
      <c r="D9" s="130"/>
      <c r="E9" s="103"/>
      <c r="F9" s="87" t="s">
        <v>79</v>
      </c>
      <c r="G9" s="109"/>
      <c r="H9" s="87" t="s">
        <v>79</v>
      </c>
      <c r="I9" s="109"/>
      <c r="J9" s="87" t="s">
        <v>83</v>
      </c>
      <c r="K9" s="109"/>
      <c r="L9" s="87" t="s">
        <v>83</v>
      </c>
      <c r="M9" s="109"/>
      <c r="N9" s="87" t="s">
        <v>80</v>
      </c>
      <c r="O9" s="107">
        <f>Table9[[#This Row],[geboekte premie bruto]]+Table9[[#This Row],[premie-voorziening primo bruto]]+Table9[[#This Row],[wiskundige voorziening primo bruto]]-Table9[[#This Row],[premie-voorziening ultimo bruto]]-Table9[[#This Row],[wiskundinge voorziening ultimo bruto]]</f>
        <v>0</v>
      </c>
      <c r="P9" s="103"/>
      <c r="Q9" s="87" t="s">
        <v>83</v>
      </c>
      <c r="R9" s="109"/>
      <c r="S9" s="87" t="s">
        <v>79</v>
      </c>
      <c r="T9" s="109"/>
      <c r="U9" s="87" t="s">
        <v>80</v>
      </c>
      <c r="V9" s="107">
        <f>Table9[[#This Row],[betaalde schade bruto]]-Table9[[#This Row],[schadevoorziening primo bruto]]+Table9[[#This Row],[schadevoor-ziening ultimo bruto]]</f>
        <v>0</v>
      </c>
      <c r="W9" s="103"/>
      <c r="X9" s="87" t="s">
        <v>79</v>
      </c>
      <c r="Y9" s="109"/>
      <c r="Z9" s="87" t="s">
        <v>80</v>
      </c>
      <c r="AA9" s="112">
        <f>Table9[[#This Row],[(bedrijfs-kosten bruto waarvan) kosten]]+Table9[[#This Row],[(bedrijfs-kosten bruto waarvan) provisie]]</f>
        <v>0</v>
      </c>
      <c r="AB9" s="121">
        <f>Table9[[#This Row],[verdiende premie bruto]]-Table9[[#This Row],[geleden schade bruto]]-Table9[[#This Row],[bedrijfs-kosten bruto]]</f>
        <v>0</v>
      </c>
    </row>
    <row r="10" spans="1:28" x14ac:dyDescent="0.3">
      <c r="A10" s="152" t="s">
        <v>47</v>
      </c>
      <c r="B10" s="144" t="s">
        <v>49</v>
      </c>
      <c r="C10" s="144"/>
      <c r="D10" s="128"/>
      <c r="E10" s="102">
        <f>E8+E9</f>
        <v>0</v>
      </c>
      <c r="F10" s="7" t="s">
        <v>79</v>
      </c>
      <c r="G10" s="107">
        <f>G8+G9</f>
        <v>0</v>
      </c>
      <c r="H10" s="7" t="s">
        <v>79</v>
      </c>
      <c r="I10" s="107">
        <f>I8+I9</f>
        <v>0</v>
      </c>
      <c r="J10" s="7" t="s">
        <v>83</v>
      </c>
      <c r="K10" s="107">
        <f>K8+K9</f>
        <v>0</v>
      </c>
      <c r="L10" s="7" t="s">
        <v>83</v>
      </c>
      <c r="M10" s="107">
        <f>M8+M9</f>
        <v>0</v>
      </c>
      <c r="N10" s="7" t="s">
        <v>80</v>
      </c>
      <c r="O10" s="107">
        <f>Table9[[#This Row],[geboekte premie bruto]]+Table9[[#This Row],[premie-voorziening primo bruto]]+Table9[[#This Row],[wiskundige voorziening primo bruto]]-Table9[[#This Row],[premie-voorziening ultimo bruto]]-Table9[[#This Row],[wiskundinge voorziening ultimo bruto]]</f>
        <v>0</v>
      </c>
      <c r="P10" s="102">
        <f>P8+P9</f>
        <v>0</v>
      </c>
      <c r="Q10" s="7" t="s">
        <v>83</v>
      </c>
      <c r="R10" s="107">
        <f>R8+R9</f>
        <v>0</v>
      </c>
      <c r="S10" s="7" t="s">
        <v>79</v>
      </c>
      <c r="T10" s="107">
        <f>T8+T9</f>
        <v>0</v>
      </c>
      <c r="U10" s="7" t="s">
        <v>80</v>
      </c>
      <c r="V10" s="107">
        <f>Table9[[#This Row],[betaalde schade bruto]]-Table9[[#This Row],[schadevoorziening primo bruto]]+Table9[[#This Row],[schadevoor-ziening ultimo bruto]]</f>
        <v>0</v>
      </c>
      <c r="W10" s="102">
        <f>W8+W9</f>
        <v>0</v>
      </c>
      <c r="X10" s="7" t="s">
        <v>79</v>
      </c>
      <c r="Y10" s="107">
        <f>Y8+Y9</f>
        <v>0</v>
      </c>
      <c r="Z10" s="7" t="s">
        <v>80</v>
      </c>
      <c r="AA10" s="112">
        <f>Table9[[#This Row],[(bedrijfs-kosten bruto waarvan) kosten]]+Table9[[#This Row],[(bedrijfs-kosten bruto waarvan) provisie]]</f>
        <v>0</v>
      </c>
      <c r="AB10" s="121">
        <f>Table9[[#This Row],[verdiende premie bruto]]-Table9[[#This Row],[geleden schade bruto]]-Table9[[#This Row],[bedrijfs-kosten bruto]]</f>
        <v>0</v>
      </c>
    </row>
    <row r="11" spans="1:28" x14ac:dyDescent="0.3">
      <c r="A11" s="154" t="s">
        <v>47</v>
      </c>
      <c r="B11" s="143" t="s">
        <v>50</v>
      </c>
      <c r="C11" s="143"/>
      <c r="D11" s="88"/>
      <c r="E11" s="103"/>
      <c r="F11" s="87" t="s">
        <v>79</v>
      </c>
      <c r="G11" s="109"/>
      <c r="H11" s="87" t="s">
        <v>79</v>
      </c>
      <c r="I11" s="109"/>
      <c r="J11" s="87" t="s">
        <v>83</v>
      </c>
      <c r="K11" s="109"/>
      <c r="L11" s="87" t="s">
        <v>83</v>
      </c>
      <c r="M11" s="109"/>
      <c r="N11" s="87" t="s">
        <v>80</v>
      </c>
      <c r="O11" s="107">
        <f>Table9[[#This Row],[geboekte premie bruto]]+Table9[[#This Row],[premie-voorziening primo bruto]]+Table9[[#This Row],[wiskundige voorziening primo bruto]]-Table9[[#This Row],[premie-voorziening ultimo bruto]]-Table9[[#This Row],[wiskundinge voorziening ultimo bruto]]</f>
        <v>0</v>
      </c>
      <c r="P11" s="103"/>
      <c r="Q11" s="87" t="s">
        <v>83</v>
      </c>
      <c r="R11" s="109"/>
      <c r="S11" s="87" t="s">
        <v>79</v>
      </c>
      <c r="T11" s="109"/>
      <c r="U11" s="87" t="s">
        <v>80</v>
      </c>
      <c r="V11" s="107">
        <f>Table9[[#This Row],[betaalde schade bruto]]-Table9[[#This Row],[schadevoorziening primo bruto]]+Table9[[#This Row],[schadevoor-ziening ultimo bruto]]</f>
        <v>0</v>
      </c>
      <c r="W11" s="103"/>
      <c r="X11" s="87" t="s">
        <v>79</v>
      </c>
      <c r="Y11" s="109"/>
      <c r="Z11" s="87" t="s">
        <v>80</v>
      </c>
      <c r="AA11" s="112">
        <f>Table9[[#This Row],[(bedrijfs-kosten bruto waarvan) kosten]]+Table9[[#This Row],[(bedrijfs-kosten bruto waarvan) provisie]]</f>
        <v>0</v>
      </c>
      <c r="AB11" s="121">
        <f>Table9[[#This Row],[verdiende premie bruto]]-Table9[[#This Row],[geleden schade bruto]]-Table9[[#This Row],[bedrijfs-kosten bruto]]</f>
        <v>0</v>
      </c>
    </row>
    <row r="12" spans="1:28" x14ac:dyDescent="0.3">
      <c r="A12" s="153" t="s">
        <v>47</v>
      </c>
      <c r="B12" s="142" t="s">
        <v>51</v>
      </c>
      <c r="C12" s="142"/>
      <c r="D12" s="127"/>
      <c r="E12" s="104"/>
      <c r="F12" s="1" t="s">
        <v>79</v>
      </c>
      <c r="G12" s="108"/>
      <c r="H12" s="1" t="s">
        <v>79</v>
      </c>
      <c r="I12" s="108"/>
      <c r="J12" s="1" t="s">
        <v>83</v>
      </c>
      <c r="K12" s="108"/>
      <c r="L12" s="1" t="s">
        <v>83</v>
      </c>
      <c r="M12" s="108"/>
      <c r="N12" s="1" t="s">
        <v>80</v>
      </c>
      <c r="O12" s="107">
        <f>Table9[[#This Row],[geboekte premie bruto]]+Table9[[#This Row],[premie-voorziening primo bruto]]+Table9[[#This Row],[wiskundige voorziening primo bruto]]-Table9[[#This Row],[premie-voorziening ultimo bruto]]-Table9[[#This Row],[wiskundinge voorziening ultimo bruto]]</f>
        <v>0</v>
      </c>
      <c r="P12" s="104"/>
      <c r="Q12" s="1" t="s">
        <v>83</v>
      </c>
      <c r="R12" s="108"/>
      <c r="S12" s="1" t="s">
        <v>79</v>
      </c>
      <c r="T12" s="108"/>
      <c r="U12" s="1" t="s">
        <v>80</v>
      </c>
      <c r="V12" s="107">
        <f>Table9[[#This Row],[betaalde schade bruto]]-Table9[[#This Row],[schadevoorziening primo bruto]]+Table9[[#This Row],[schadevoor-ziening ultimo bruto]]</f>
        <v>0</v>
      </c>
      <c r="W12" s="104"/>
      <c r="X12" s="1" t="s">
        <v>79</v>
      </c>
      <c r="Y12" s="108"/>
      <c r="Z12" s="1" t="s">
        <v>80</v>
      </c>
      <c r="AA12" s="112">
        <f>Table9[[#This Row],[(bedrijfs-kosten bruto waarvan) kosten]]+Table9[[#This Row],[(bedrijfs-kosten bruto waarvan) provisie]]</f>
        <v>0</v>
      </c>
      <c r="AB12" s="121">
        <f>Table9[[#This Row],[verdiende premie bruto]]-Table9[[#This Row],[geleden schade bruto]]-Table9[[#This Row],[bedrijfs-kosten bruto]]</f>
        <v>0</v>
      </c>
    </row>
    <row r="13" spans="1:28" ht="28.8" x14ac:dyDescent="0.3">
      <c r="A13" s="154" t="s">
        <v>47</v>
      </c>
      <c r="B13" s="143" t="s">
        <v>52</v>
      </c>
      <c r="C13" s="143" t="s">
        <v>262</v>
      </c>
      <c r="D13" s="88"/>
      <c r="E13" s="103"/>
      <c r="F13" s="87" t="s">
        <v>79</v>
      </c>
      <c r="G13" s="109"/>
      <c r="H13" s="87" t="s">
        <v>79</v>
      </c>
      <c r="I13" s="109"/>
      <c r="J13" s="87" t="s">
        <v>83</v>
      </c>
      <c r="K13" s="109"/>
      <c r="L13" s="87" t="s">
        <v>83</v>
      </c>
      <c r="M13" s="109"/>
      <c r="N13" s="87" t="s">
        <v>80</v>
      </c>
      <c r="O13" s="107">
        <f>Table9[[#This Row],[geboekte premie bruto]]+Table9[[#This Row],[premie-voorziening primo bruto]]+Table9[[#This Row],[wiskundige voorziening primo bruto]]-Table9[[#This Row],[premie-voorziening ultimo bruto]]-Table9[[#This Row],[wiskundinge voorziening ultimo bruto]]</f>
        <v>0</v>
      </c>
      <c r="P13" s="103"/>
      <c r="Q13" s="87" t="s">
        <v>83</v>
      </c>
      <c r="R13" s="109"/>
      <c r="S13" s="87" t="s">
        <v>79</v>
      </c>
      <c r="T13" s="109"/>
      <c r="U13" s="87" t="s">
        <v>80</v>
      </c>
      <c r="V13" s="107">
        <f>Table9[[#This Row],[betaalde schade bruto]]-Table9[[#This Row],[schadevoorziening primo bruto]]+Table9[[#This Row],[schadevoor-ziening ultimo bruto]]</f>
        <v>0</v>
      </c>
      <c r="W13" s="103"/>
      <c r="X13" s="87" t="s">
        <v>79</v>
      </c>
      <c r="Y13" s="109"/>
      <c r="Z13" s="87" t="s">
        <v>80</v>
      </c>
      <c r="AA13" s="112">
        <f>Table9[[#This Row],[(bedrijfs-kosten bruto waarvan) kosten]]+Table9[[#This Row],[(bedrijfs-kosten bruto waarvan) provisie]]</f>
        <v>0</v>
      </c>
      <c r="AB13" s="121">
        <f>Table9[[#This Row],[verdiende premie bruto]]-Table9[[#This Row],[geleden schade bruto]]-Table9[[#This Row],[bedrijfs-kosten bruto]]</f>
        <v>0</v>
      </c>
    </row>
    <row r="14" spans="1:28" x14ac:dyDescent="0.3">
      <c r="A14" s="153" t="s">
        <v>47</v>
      </c>
      <c r="B14" s="142" t="s">
        <v>52</v>
      </c>
      <c r="C14" s="142" t="s">
        <v>58</v>
      </c>
      <c r="D14" s="127"/>
      <c r="E14" s="104"/>
      <c r="F14" s="1" t="s">
        <v>79</v>
      </c>
      <c r="G14" s="108"/>
      <c r="H14" s="1" t="s">
        <v>79</v>
      </c>
      <c r="I14" s="108"/>
      <c r="J14" s="1" t="s">
        <v>83</v>
      </c>
      <c r="K14" s="108"/>
      <c r="L14" s="1" t="s">
        <v>83</v>
      </c>
      <c r="M14" s="108"/>
      <c r="N14" s="1" t="s">
        <v>80</v>
      </c>
      <c r="O14" s="107">
        <f>Table9[[#This Row],[geboekte premie bruto]]+Table9[[#This Row],[premie-voorziening primo bruto]]+Table9[[#This Row],[wiskundige voorziening primo bruto]]-Table9[[#This Row],[premie-voorziening ultimo bruto]]-Table9[[#This Row],[wiskundinge voorziening ultimo bruto]]</f>
        <v>0</v>
      </c>
      <c r="P14" s="104"/>
      <c r="Q14" s="1" t="s">
        <v>83</v>
      </c>
      <c r="R14" s="108"/>
      <c r="S14" s="1" t="s">
        <v>79</v>
      </c>
      <c r="T14" s="108"/>
      <c r="U14" s="1" t="s">
        <v>80</v>
      </c>
      <c r="V14" s="107">
        <f>Table9[[#This Row],[betaalde schade bruto]]-Table9[[#This Row],[schadevoorziening primo bruto]]+Table9[[#This Row],[schadevoor-ziening ultimo bruto]]</f>
        <v>0</v>
      </c>
      <c r="W14" s="104"/>
      <c r="X14" s="1" t="s">
        <v>79</v>
      </c>
      <c r="Y14" s="108"/>
      <c r="Z14" s="1" t="s">
        <v>80</v>
      </c>
      <c r="AA14" s="112">
        <f>Table9[[#This Row],[(bedrijfs-kosten bruto waarvan) kosten]]+Table9[[#This Row],[(bedrijfs-kosten bruto waarvan) provisie]]</f>
        <v>0</v>
      </c>
      <c r="AB14" s="121">
        <f>Table9[[#This Row],[verdiende premie bruto]]-Table9[[#This Row],[geleden schade bruto]]-Table9[[#This Row],[bedrijfs-kosten bruto]]</f>
        <v>0</v>
      </c>
    </row>
    <row r="15" spans="1:28" x14ac:dyDescent="0.3">
      <c r="A15" s="154" t="s">
        <v>47</v>
      </c>
      <c r="B15" s="143" t="s">
        <v>52</v>
      </c>
      <c r="C15" s="143" t="s">
        <v>59</v>
      </c>
      <c r="D15" s="88"/>
      <c r="E15" s="103"/>
      <c r="F15" s="87" t="s">
        <v>79</v>
      </c>
      <c r="G15" s="109"/>
      <c r="H15" s="87" t="s">
        <v>79</v>
      </c>
      <c r="I15" s="109"/>
      <c r="J15" s="87" t="s">
        <v>83</v>
      </c>
      <c r="K15" s="109"/>
      <c r="L15" s="87" t="s">
        <v>83</v>
      </c>
      <c r="M15" s="109"/>
      <c r="N15" s="87" t="s">
        <v>80</v>
      </c>
      <c r="O15" s="107">
        <f>Table9[[#This Row],[geboekte premie bruto]]+Table9[[#This Row],[premie-voorziening primo bruto]]+Table9[[#This Row],[wiskundige voorziening primo bruto]]-Table9[[#This Row],[premie-voorziening ultimo bruto]]-Table9[[#This Row],[wiskundinge voorziening ultimo bruto]]</f>
        <v>0</v>
      </c>
      <c r="P15" s="103"/>
      <c r="Q15" s="87" t="s">
        <v>83</v>
      </c>
      <c r="R15" s="109"/>
      <c r="S15" s="87" t="s">
        <v>79</v>
      </c>
      <c r="T15" s="109"/>
      <c r="U15" s="87" t="s">
        <v>80</v>
      </c>
      <c r="V15" s="107">
        <f>Table9[[#This Row],[betaalde schade bruto]]-Table9[[#This Row],[schadevoorziening primo bruto]]+Table9[[#This Row],[schadevoor-ziening ultimo bruto]]</f>
        <v>0</v>
      </c>
      <c r="W15" s="103"/>
      <c r="X15" s="87" t="s">
        <v>79</v>
      </c>
      <c r="Y15" s="109"/>
      <c r="Z15" s="87" t="s">
        <v>80</v>
      </c>
      <c r="AA15" s="112">
        <f>Table9[[#This Row],[(bedrijfs-kosten bruto waarvan) kosten]]+Table9[[#This Row],[(bedrijfs-kosten bruto waarvan) provisie]]</f>
        <v>0</v>
      </c>
      <c r="AB15" s="121">
        <f>Table9[[#This Row],[verdiende premie bruto]]-Table9[[#This Row],[geleden schade bruto]]-Table9[[#This Row],[bedrijfs-kosten bruto]]</f>
        <v>0</v>
      </c>
    </row>
    <row r="16" spans="1:28" x14ac:dyDescent="0.3">
      <c r="A16" s="152" t="s">
        <v>47</v>
      </c>
      <c r="B16" s="144" t="s">
        <v>52</v>
      </c>
      <c r="C16" s="144"/>
      <c r="D16" s="128"/>
      <c r="E16" s="102">
        <f>E13+E14+E15</f>
        <v>0</v>
      </c>
      <c r="F16" s="7" t="s">
        <v>79</v>
      </c>
      <c r="G16" s="107">
        <f>G13+G14+G15</f>
        <v>0</v>
      </c>
      <c r="H16" s="7" t="s">
        <v>79</v>
      </c>
      <c r="I16" s="107">
        <f>I13+I14+I15</f>
        <v>0</v>
      </c>
      <c r="J16" s="7" t="s">
        <v>83</v>
      </c>
      <c r="K16" s="107">
        <f>K13+K14+K15</f>
        <v>0</v>
      </c>
      <c r="L16" s="7" t="s">
        <v>83</v>
      </c>
      <c r="M16" s="107">
        <f>M13+M14+M15</f>
        <v>0</v>
      </c>
      <c r="N16" s="7" t="s">
        <v>80</v>
      </c>
      <c r="O16" s="107">
        <f>Table9[[#This Row],[geboekte premie bruto]]+Table9[[#This Row],[premie-voorziening primo bruto]]+Table9[[#This Row],[wiskundige voorziening primo bruto]]-Table9[[#This Row],[premie-voorziening ultimo bruto]]-Table9[[#This Row],[wiskundinge voorziening ultimo bruto]]</f>
        <v>0</v>
      </c>
      <c r="P16" s="102">
        <f>P13+P14+P15</f>
        <v>0</v>
      </c>
      <c r="Q16" s="7" t="s">
        <v>83</v>
      </c>
      <c r="R16" s="107">
        <f>R13+R14+R15</f>
        <v>0</v>
      </c>
      <c r="S16" s="7" t="s">
        <v>79</v>
      </c>
      <c r="T16" s="107">
        <f>T13+T14+T15</f>
        <v>0</v>
      </c>
      <c r="U16" s="7" t="s">
        <v>80</v>
      </c>
      <c r="V16" s="107">
        <f>Table9[[#This Row],[betaalde schade bruto]]-Table9[[#This Row],[schadevoorziening primo bruto]]+Table9[[#This Row],[schadevoor-ziening ultimo bruto]]</f>
        <v>0</v>
      </c>
      <c r="W16" s="102">
        <f>W13+W14+W15</f>
        <v>0</v>
      </c>
      <c r="X16" s="7" t="s">
        <v>79</v>
      </c>
      <c r="Y16" s="107">
        <f>Y13+Y14+Y15</f>
        <v>0</v>
      </c>
      <c r="Z16" s="7" t="s">
        <v>80</v>
      </c>
      <c r="AA16" s="112">
        <f>Table9[[#This Row],[(bedrijfs-kosten bruto waarvan) kosten]]+Table9[[#This Row],[(bedrijfs-kosten bruto waarvan) provisie]]</f>
        <v>0</v>
      </c>
      <c r="AB16" s="121">
        <f>Table9[[#This Row],[verdiende premie bruto]]-Table9[[#This Row],[geleden schade bruto]]-Table9[[#This Row],[bedrijfs-kosten bruto]]</f>
        <v>0</v>
      </c>
    </row>
    <row r="17" spans="1:28" x14ac:dyDescent="0.3">
      <c r="A17" s="154" t="s">
        <v>47</v>
      </c>
      <c r="B17" s="143" t="s">
        <v>53</v>
      </c>
      <c r="C17" s="143" t="s">
        <v>60</v>
      </c>
      <c r="D17" s="88" t="s">
        <v>63</v>
      </c>
      <c r="E17" s="103"/>
      <c r="F17" s="87" t="s">
        <v>79</v>
      </c>
      <c r="G17" s="109"/>
      <c r="H17" s="87" t="s">
        <v>79</v>
      </c>
      <c r="I17" s="109"/>
      <c r="J17" s="87" t="s">
        <v>83</v>
      </c>
      <c r="K17" s="109"/>
      <c r="L17" s="87" t="s">
        <v>83</v>
      </c>
      <c r="M17" s="109"/>
      <c r="N17" s="87" t="s">
        <v>80</v>
      </c>
      <c r="O17" s="107">
        <f>Table9[[#This Row],[geboekte premie bruto]]+Table9[[#This Row],[premie-voorziening primo bruto]]+Table9[[#This Row],[wiskundige voorziening primo bruto]]-Table9[[#This Row],[premie-voorziening ultimo bruto]]-Table9[[#This Row],[wiskundinge voorziening ultimo bruto]]</f>
        <v>0</v>
      </c>
      <c r="P17" s="103"/>
      <c r="Q17" s="87" t="s">
        <v>83</v>
      </c>
      <c r="R17" s="109"/>
      <c r="S17" s="87" t="s">
        <v>79</v>
      </c>
      <c r="T17" s="109"/>
      <c r="U17" s="87" t="s">
        <v>80</v>
      </c>
      <c r="V17" s="107">
        <f>Table9[[#This Row],[betaalde schade bruto]]-Table9[[#This Row],[schadevoorziening primo bruto]]+Table9[[#This Row],[schadevoor-ziening ultimo bruto]]</f>
        <v>0</v>
      </c>
      <c r="W17" s="103"/>
      <c r="X17" s="87" t="s">
        <v>79</v>
      </c>
      <c r="Y17" s="109"/>
      <c r="Z17" s="87" t="s">
        <v>80</v>
      </c>
      <c r="AA17" s="112">
        <f>Table9[[#This Row],[(bedrijfs-kosten bruto waarvan) kosten]]+Table9[[#This Row],[(bedrijfs-kosten bruto waarvan) provisie]]</f>
        <v>0</v>
      </c>
      <c r="AB17" s="121">
        <f>Table9[[#This Row],[verdiende premie bruto]]-Table9[[#This Row],[geleden schade bruto]]-Table9[[#This Row],[bedrijfs-kosten bruto]]</f>
        <v>0</v>
      </c>
    </row>
    <row r="18" spans="1:28" x14ac:dyDescent="0.3">
      <c r="A18" s="153" t="s">
        <v>47</v>
      </c>
      <c r="B18" s="142" t="s">
        <v>53</v>
      </c>
      <c r="C18" s="142" t="s">
        <v>60</v>
      </c>
      <c r="D18" s="127" t="s">
        <v>64</v>
      </c>
      <c r="E18" s="104"/>
      <c r="F18" s="1" t="s">
        <v>79</v>
      </c>
      <c r="G18" s="108"/>
      <c r="H18" s="1" t="s">
        <v>79</v>
      </c>
      <c r="I18" s="108"/>
      <c r="J18" s="1" t="s">
        <v>83</v>
      </c>
      <c r="K18" s="108"/>
      <c r="L18" s="1" t="s">
        <v>83</v>
      </c>
      <c r="M18" s="108"/>
      <c r="N18" s="1" t="s">
        <v>80</v>
      </c>
      <c r="O18" s="107">
        <f>Table9[[#This Row],[geboekte premie bruto]]+Table9[[#This Row],[premie-voorziening primo bruto]]+Table9[[#This Row],[wiskundige voorziening primo bruto]]-Table9[[#This Row],[premie-voorziening ultimo bruto]]-Table9[[#This Row],[wiskundinge voorziening ultimo bruto]]</f>
        <v>0</v>
      </c>
      <c r="P18" s="104"/>
      <c r="Q18" s="1" t="s">
        <v>83</v>
      </c>
      <c r="R18" s="108"/>
      <c r="S18" s="1" t="s">
        <v>79</v>
      </c>
      <c r="T18" s="108"/>
      <c r="U18" s="1" t="s">
        <v>80</v>
      </c>
      <c r="V18" s="107">
        <f>Table9[[#This Row],[betaalde schade bruto]]-Table9[[#This Row],[schadevoorziening primo bruto]]+Table9[[#This Row],[schadevoor-ziening ultimo bruto]]</f>
        <v>0</v>
      </c>
      <c r="W18" s="104"/>
      <c r="X18" s="1" t="s">
        <v>79</v>
      </c>
      <c r="Y18" s="108"/>
      <c r="Z18" s="1" t="s">
        <v>80</v>
      </c>
      <c r="AA18" s="112">
        <f>Table9[[#This Row],[(bedrijfs-kosten bruto waarvan) kosten]]+Table9[[#This Row],[(bedrijfs-kosten bruto waarvan) provisie]]</f>
        <v>0</v>
      </c>
      <c r="AB18" s="121">
        <f>Table9[[#This Row],[verdiende premie bruto]]-Table9[[#This Row],[geleden schade bruto]]-Table9[[#This Row],[bedrijfs-kosten bruto]]</f>
        <v>0</v>
      </c>
    </row>
    <row r="19" spans="1:28" x14ac:dyDescent="0.3">
      <c r="A19" s="152" t="s">
        <v>47</v>
      </c>
      <c r="B19" s="144" t="s">
        <v>53</v>
      </c>
      <c r="C19" s="144" t="s">
        <v>60</v>
      </c>
      <c r="D19" s="128"/>
      <c r="E19" s="102">
        <f>E17+E18</f>
        <v>0</v>
      </c>
      <c r="F19" s="7" t="s">
        <v>79</v>
      </c>
      <c r="G19" s="107">
        <f>G17+G18</f>
        <v>0</v>
      </c>
      <c r="H19" s="7" t="s">
        <v>79</v>
      </c>
      <c r="I19" s="107">
        <f>I17+I18</f>
        <v>0</v>
      </c>
      <c r="J19" s="7" t="s">
        <v>83</v>
      </c>
      <c r="K19" s="107">
        <f>K17+K18</f>
        <v>0</v>
      </c>
      <c r="L19" s="7" t="s">
        <v>83</v>
      </c>
      <c r="M19" s="107">
        <f>M17+M18</f>
        <v>0</v>
      </c>
      <c r="N19" s="7" t="s">
        <v>80</v>
      </c>
      <c r="O19" s="107">
        <f>Table9[[#This Row],[geboekte premie bruto]]+Table9[[#This Row],[premie-voorziening primo bruto]]+Table9[[#This Row],[wiskundige voorziening primo bruto]]-Table9[[#This Row],[premie-voorziening ultimo bruto]]-Table9[[#This Row],[wiskundinge voorziening ultimo bruto]]</f>
        <v>0</v>
      </c>
      <c r="P19" s="102">
        <f>P17+P18</f>
        <v>0</v>
      </c>
      <c r="Q19" s="7" t="s">
        <v>83</v>
      </c>
      <c r="R19" s="107">
        <f>R17+R18</f>
        <v>0</v>
      </c>
      <c r="S19" s="7" t="s">
        <v>79</v>
      </c>
      <c r="T19" s="107">
        <f>T17+T18</f>
        <v>0</v>
      </c>
      <c r="U19" s="7" t="s">
        <v>80</v>
      </c>
      <c r="V19" s="107">
        <f>Table9[[#This Row],[betaalde schade bruto]]-Table9[[#This Row],[schadevoorziening primo bruto]]+Table9[[#This Row],[schadevoor-ziening ultimo bruto]]</f>
        <v>0</v>
      </c>
      <c r="W19" s="102">
        <f>W17+W18</f>
        <v>0</v>
      </c>
      <c r="X19" s="7" t="s">
        <v>79</v>
      </c>
      <c r="Y19" s="107">
        <f>Y17+Y18</f>
        <v>0</v>
      </c>
      <c r="Z19" s="7" t="s">
        <v>80</v>
      </c>
      <c r="AA19" s="112">
        <f>Table9[[#This Row],[(bedrijfs-kosten bruto waarvan) kosten]]+Table9[[#This Row],[(bedrijfs-kosten bruto waarvan) provisie]]</f>
        <v>0</v>
      </c>
      <c r="AB19" s="121">
        <f>Table9[[#This Row],[verdiende premie bruto]]-Table9[[#This Row],[geleden schade bruto]]-Table9[[#This Row],[bedrijfs-kosten bruto]]</f>
        <v>0</v>
      </c>
    </row>
    <row r="20" spans="1:28" x14ac:dyDescent="0.3">
      <c r="A20" s="153" t="s">
        <v>47</v>
      </c>
      <c r="B20" s="142" t="s">
        <v>53</v>
      </c>
      <c r="C20" s="142" t="s">
        <v>61</v>
      </c>
      <c r="D20" s="127"/>
      <c r="E20" s="104"/>
      <c r="F20" s="1" t="s">
        <v>79</v>
      </c>
      <c r="G20" s="108"/>
      <c r="H20" s="1" t="s">
        <v>79</v>
      </c>
      <c r="I20" s="108"/>
      <c r="J20" s="1" t="s">
        <v>83</v>
      </c>
      <c r="K20" s="108"/>
      <c r="L20" s="1" t="s">
        <v>83</v>
      </c>
      <c r="M20" s="108"/>
      <c r="N20" s="1" t="s">
        <v>80</v>
      </c>
      <c r="O20" s="107">
        <f>Table9[[#This Row],[geboekte premie bruto]]+Table9[[#This Row],[premie-voorziening primo bruto]]+Table9[[#This Row],[wiskundige voorziening primo bruto]]-Table9[[#This Row],[premie-voorziening ultimo bruto]]-Table9[[#This Row],[wiskundinge voorziening ultimo bruto]]</f>
        <v>0</v>
      </c>
      <c r="P20" s="104"/>
      <c r="Q20" s="1" t="s">
        <v>83</v>
      </c>
      <c r="R20" s="108"/>
      <c r="S20" s="1" t="s">
        <v>79</v>
      </c>
      <c r="T20" s="108"/>
      <c r="U20" s="1" t="s">
        <v>80</v>
      </c>
      <c r="V20" s="107">
        <f>Table9[[#This Row],[betaalde schade bruto]]-Table9[[#This Row],[schadevoorziening primo bruto]]+Table9[[#This Row],[schadevoor-ziening ultimo bruto]]</f>
        <v>0</v>
      </c>
      <c r="W20" s="104"/>
      <c r="X20" s="1" t="s">
        <v>79</v>
      </c>
      <c r="Y20" s="108"/>
      <c r="Z20" s="1" t="s">
        <v>80</v>
      </c>
      <c r="AA20" s="112">
        <f>Table9[[#This Row],[(bedrijfs-kosten bruto waarvan) kosten]]+Table9[[#This Row],[(bedrijfs-kosten bruto waarvan) provisie]]</f>
        <v>0</v>
      </c>
      <c r="AB20" s="121">
        <f>Table9[[#This Row],[verdiende premie bruto]]-Table9[[#This Row],[geleden schade bruto]]-Table9[[#This Row],[bedrijfs-kosten bruto]]</f>
        <v>0</v>
      </c>
    </row>
    <row r="21" spans="1:28" ht="28.8" x14ac:dyDescent="0.3">
      <c r="A21" s="154" t="s">
        <v>47</v>
      </c>
      <c r="B21" s="143" t="s">
        <v>53</v>
      </c>
      <c r="C21" s="143" t="s">
        <v>62</v>
      </c>
      <c r="D21" s="88"/>
      <c r="E21" s="103"/>
      <c r="F21" s="87" t="s">
        <v>79</v>
      </c>
      <c r="G21" s="109"/>
      <c r="H21" s="87" t="s">
        <v>79</v>
      </c>
      <c r="I21" s="109"/>
      <c r="J21" s="87" t="s">
        <v>83</v>
      </c>
      <c r="K21" s="109"/>
      <c r="L21" s="87" t="s">
        <v>83</v>
      </c>
      <c r="M21" s="109"/>
      <c r="N21" s="87" t="s">
        <v>80</v>
      </c>
      <c r="O21" s="107">
        <f>Table9[[#This Row],[geboekte premie bruto]]+Table9[[#This Row],[premie-voorziening primo bruto]]+Table9[[#This Row],[wiskundige voorziening primo bruto]]-Table9[[#This Row],[premie-voorziening ultimo bruto]]-Table9[[#This Row],[wiskundinge voorziening ultimo bruto]]</f>
        <v>0</v>
      </c>
      <c r="P21" s="103"/>
      <c r="Q21" s="87" t="s">
        <v>83</v>
      </c>
      <c r="R21" s="109"/>
      <c r="S21" s="87" t="s">
        <v>79</v>
      </c>
      <c r="T21" s="109"/>
      <c r="U21" s="87" t="s">
        <v>80</v>
      </c>
      <c r="V21" s="107">
        <f>Table9[[#This Row],[betaalde schade bruto]]-Table9[[#This Row],[schadevoorziening primo bruto]]+Table9[[#This Row],[schadevoor-ziening ultimo bruto]]</f>
        <v>0</v>
      </c>
      <c r="W21" s="103"/>
      <c r="X21" s="87" t="s">
        <v>79</v>
      </c>
      <c r="Y21" s="109"/>
      <c r="Z21" s="87" t="s">
        <v>80</v>
      </c>
      <c r="AA21" s="112">
        <f>Table9[[#This Row],[(bedrijfs-kosten bruto waarvan) kosten]]+Table9[[#This Row],[(bedrijfs-kosten bruto waarvan) provisie]]</f>
        <v>0</v>
      </c>
      <c r="AB21" s="121">
        <f>Table9[[#This Row],[verdiende premie bruto]]-Table9[[#This Row],[geleden schade bruto]]-Table9[[#This Row],[bedrijfs-kosten bruto]]</f>
        <v>0</v>
      </c>
    </row>
    <row r="22" spans="1:28" x14ac:dyDescent="0.3">
      <c r="A22" s="152" t="s">
        <v>47</v>
      </c>
      <c r="B22" s="144" t="s">
        <v>53</v>
      </c>
      <c r="C22" s="144"/>
      <c r="D22" s="128"/>
      <c r="E22" s="102">
        <f>E20+E21</f>
        <v>0</v>
      </c>
      <c r="F22" s="7" t="s">
        <v>79</v>
      </c>
      <c r="G22" s="107">
        <f>G20+G21</f>
        <v>0</v>
      </c>
      <c r="H22" s="7" t="s">
        <v>79</v>
      </c>
      <c r="I22" s="107">
        <f>I20+I21</f>
        <v>0</v>
      </c>
      <c r="J22" s="7" t="s">
        <v>83</v>
      </c>
      <c r="K22" s="107">
        <f>K20+K21</f>
        <v>0</v>
      </c>
      <c r="L22" s="7" t="s">
        <v>83</v>
      </c>
      <c r="M22" s="107">
        <f>M20+M21</f>
        <v>0</v>
      </c>
      <c r="N22" s="7" t="s">
        <v>80</v>
      </c>
      <c r="O22" s="107">
        <f>Table9[[#This Row],[geboekte premie bruto]]+Table9[[#This Row],[premie-voorziening primo bruto]]+Table9[[#This Row],[wiskundige voorziening primo bruto]]-Table9[[#This Row],[premie-voorziening ultimo bruto]]-Table9[[#This Row],[wiskundinge voorziening ultimo bruto]]</f>
        <v>0</v>
      </c>
      <c r="P22" s="102">
        <f>P20+P21</f>
        <v>0</v>
      </c>
      <c r="Q22" s="7" t="s">
        <v>83</v>
      </c>
      <c r="R22" s="107">
        <f>R20+R21</f>
        <v>0</v>
      </c>
      <c r="S22" s="7" t="s">
        <v>79</v>
      </c>
      <c r="T22" s="107">
        <f>T20+T21</f>
        <v>0</v>
      </c>
      <c r="U22" s="7" t="s">
        <v>80</v>
      </c>
      <c r="V22" s="107">
        <f>Table9[[#This Row],[betaalde schade bruto]]-Table9[[#This Row],[schadevoorziening primo bruto]]+Table9[[#This Row],[schadevoor-ziening ultimo bruto]]</f>
        <v>0</v>
      </c>
      <c r="W22" s="102">
        <f>W20+W21</f>
        <v>0</v>
      </c>
      <c r="X22" s="7" t="s">
        <v>79</v>
      </c>
      <c r="Y22" s="107">
        <f>Y20+Y21</f>
        <v>0</v>
      </c>
      <c r="Z22" s="7" t="s">
        <v>80</v>
      </c>
      <c r="AA22" s="112">
        <f>Table9[[#This Row],[(bedrijfs-kosten bruto waarvan) kosten]]+Table9[[#This Row],[(bedrijfs-kosten bruto waarvan) provisie]]</f>
        <v>0</v>
      </c>
      <c r="AB22" s="121">
        <f>Table9[[#This Row],[verdiende premie bruto]]-Table9[[#This Row],[geleden schade bruto]]-Table9[[#This Row],[bedrijfs-kosten bruto]]</f>
        <v>0</v>
      </c>
    </row>
    <row r="23" spans="1:28" ht="29.4" thickBot="1" x14ac:dyDescent="0.35">
      <c r="A23" s="155" t="s">
        <v>47</v>
      </c>
      <c r="B23" s="156" t="s">
        <v>54</v>
      </c>
      <c r="C23" s="156"/>
      <c r="D23" s="157"/>
      <c r="E23" s="118"/>
      <c r="F23" s="90" t="s">
        <v>79</v>
      </c>
      <c r="G23" s="119"/>
      <c r="H23" s="90" t="s">
        <v>79</v>
      </c>
      <c r="I23" s="119"/>
      <c r="J23" s="90" t="s">
        <v>83</v>
      </c>
      <c r="K23" s="119"/>
      <c r="L23" s="90" t="s">
        <v>83</v>
      </c>
      <c r="M23" s="119"/>
      <c r="N23" s="90" t="s">
        <v>80</v>
      </c>
      <c r="O23" s="110">
        <f>Table9[[#This Row],[geboekte premie bruto]]+Table9[[#This Row],[premie-voorziening primo bruto]]+Table9[[#This Row],[wiskundige voorziening primo bruto]]-Table9[[#This Row],[premie-voorziening ultimo bruto]]-Table9[[#This Row],[wiskundinge voorziening ultimo bruto]]</f>
        <v>0</v>
      </c>
      <c r="P23" s="118"/>
      <c r="Q23" s="90" t="s">
        <v>83</v>
      </c>
      <c r="R23" s="119"/>
      <c r="S23" s="90" t="s">
        <v>79</v>
      </c>
      <c r="T23" s="158"/>
      <c r="U23" s="91" t="s">
        <v>80</v>
      </c>
      <c r="V23" s="110">
        <f>Table9[[#This Row],[betaalde schade bruto]]-Table9[[#This Row],[schadevoorziening primo bruto]]+Table9[[#This Row],[schadevoor-ziening ultimo bruto]]</f>
        <v>0</v>
      </c>
      <c r="W23" s="118"/>
      <c r="X23" s="90" t="s">
        <v>79</v>
      </c>
      <c r="Y23" s="119"/>
      <c r="Z23" s="90" t="s">
        <v>80</v>
      </c>
      <c r="AA23" s="113">
        <f>Table9[[#This Row],[(bedrijfs-kosten bruto waarvan) kosten]]+Table9[[#This Row],[(bedrijfs-kosten bruto waarvan) provisie]]</f>
        <v>0</v>
      </c>
      <c r="AB23" s="122">
        <f>Table9[[#This Row],[verdiende premie bruto]]-Table9[[#This Row],[geleden schade bruto]]-Table9[[#This Row],[bedrijfs-kosten bruto]]</f>
        <v>0</v>
      </c>
    </row>
  </sheetData>
  <sheetProtection algorithmName="SHA-512" hashValue="5pDyCpBqkYRC6nLGrd9OdGexVbOcIDh6g+FNgVxEvtxuQl9LKSApr8hOcx30WI2MzYdZPI/ygYB3FapZmnJjhQ==" saltValue="gFubrvhuMrRbgivZlfOEJQ==" spinCount="100000" sheet="1" selectLockedCells="1"/>
  <mergeCells count="1">
    <mergeCell ref="A1:AB1"/>
  </mergeCells>
  <phoneticPr fontId="3" type="noConversion"/>
  <dataValidations count="3">
    <dataValidation type="whole" operator="greaterThanOrEqual" allowBlank="1" showInputMessage="1" showErrorMessage="1" errorTitle="Geheel getal van 0 of hoger" error="Geheel getal van 0 of hoger vereist" sqref="E3:E23 V3:W23 Y3:Y23 T3:T22 R3:R23 O3:P23 M3:M23 K3:K23 I3:I23 G3:G23 AA3:AA23" xr:uid="{E1800AD3-1E57-4560-8630-22D3627FB249}">
      <formula1>0</formula1>
    </dataValidation>
    <dataValidation operator="greaterThanOrEqual" allowBlank="1" showInputMessage="1" showErrorMessage="1" errorTitle="Geheel getal van 0 of hoger" error="Geheel getal van 0 of hoger vereist" sqref="U23" xr:uid="{E76B5639-3A21-4161-896A-3A1E2187748E}"/>
    <dataValidation type="whole" operator="greaterThanOrEqual" allowBlank="1" showInputMessage="1" showErrorMessage="1" errorTitle="Geheel getal vereist" error="Geheel getal vereist" sqref="AB3:AB23" xr:uid="{3C4BDEAA-CD5F-40AE-8125-24E57EA3CF2F}">
      <formula1>-1000000000</formula1>
    </dataValidation>
  </dataValidations>
  <pageMargins left="0.7" right="0.7" top="0.75" bottom="0.75" header="0.3" footer="0.3"/>
  <pageSetup orientation="portrait" r:id="rId1"/>
  <legacy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F19B-B3B7-4C35-8BCE-2FE1FD15D7ED}">
  <dimension ref="A1"/>
  <sheetViews>
    <sheetView workbookViewId="0"/>
  </sheetViews>
  <sheetFormatPr defaultRowHeight="14.4" x14ac:dyDescent="0.3"/>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AFM Document</p:Name>
  <p:Description/>
  <p:Statement/>
  <p:PolicyItems>
    <p:PolicyItem featureId="Microsoft.Office.RecordsManagement.PolicyFeatures.PolicyAudit" staticId="0x010100AF3C3E63A8E348D0B83574E1B1F453E5|8138272" UniqueId="b847960f-7d6d-4c57-be37-bd2dfa15816b">
      <p:Name>Controle</p:Name>
      <p:Description>Hiermee worden acties van gebruikers op documenten en lijstitems gecontroleerd en in het controlelogbestand opgenomen.</p:Description>
      <p:CustomData>
        <Audit>
          <Update/>
          <View/>
          <CheckInOut/>
          <MoveCopy/>
          <DeleteRestore/>
        </Audit>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AFM Document" ma:contentTypeID="0x010100AF3C3E63A8E348D0B83574E1B1F453E5006A37CEB07F36A84DB3F6497C4ED386C0" ma:contentTypeVersion="84" ma:contentTypeDescription="Een nieuw document maken." ma:contentTypeScope="" ma:versionID="bb77d6e14fbbe551debf2fc82ed5fa36">
  <xsd:schema xmlns:xsd="http://www.w3.org/2001/XMLSchema" xmlns:xs="http://www.w3.org/2001/XMLSchema" xmlns:p="http://schemas.microsoft.com/office/2006/metadata/properties" xmlns:ns1="http://schemas.microsoft.com/sharepoint/v3" xmlns:ns3="936c9f6d-703f-4492-b10b-5967c53212d1" xmlns:ns4="7e63132b-4ebf-45ff-bece-f1cd0400eedc" targetNamespace="http://schemas.microsoft.com/office/2006/metadata/properties" ma:root="true" ma:fieldsID="36d6a747076bcce8589bf626b3fdfbe6" ns1:_="" ns3:_="" ns4:_="">
    <xsd:import namespace="http://schemas.microsoft.com/sharepoint/v3"/>
    <xsd:import namespace="936c9f6d-703f-4492-b10b-5967c53212d1"/>
    <xsd:import namespace="7e63132b-4ebf-45ff-bece-f1cd0400eedc"/>
    <xsd:element name="properties">
      <xsd:complexType>
        <xsd:sequence>
          <xsd:element name="documentManagement">
            <xsd:complexType>
              <xsd:all>
                <xsd:element ref="ns3:Jaar" minOccurs="0"/>
                <xsd:element ref="ns3:LL_subfolder_1" minOccurs="0"/>
                <xsd:element ref="ns3:LL_subfolder_2" minOccurs="0"/>
                <xsd:element ref="ns3:LL_subfolder_3" minOccurs="0"/>
                <xsd:element ref="ns3:LL_subfolder_4" minOccurs="0"/>
                <xsd:element ref="ns3:LL_subfolder_5" minOccurs="0"/>
                <xsd:element ref="ns3:TaxKeywordTaxHTField" minOccurs="0"/>
                <xsd:element ref="ns3:TaxCatchAll" minOccurs="0"/>
                <xsd:element ref="ns3:TaxCatchAllLabel" minOccurs="0"/>
                <xsd:element ref="ns1:_dlc_Exempt"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9" nillable="true" ma:displayName="Van beleid uitgeslot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6c9f6d-703f-4492-b10b-5967c53212d1" elementFormDefault="qualified">
    <xsd:import namespace="http://schemas.microsoft.com/office/2006/documentManagement/types"/>
    <xsd:import namespace="http://schemas.microsoft.com/office/infopath/2007/PartnerControls"/>
    <xsd:element name="Jaar" ma:index="3" nillable="true" ma:displayName="Jaar" ma:internalName="Jaar">
      <xsd:simpleType>
        <xsd:restriction base="dms:Text">
          <xsd:maxLength value="4"/>
        </xsd:restriction>
      </xsd:simpleType>
    </xsd:element>
    <xsd:element name="LL_subfolder_1" ma:index="5" nillable="true" ma:displayName="LL subfolder 1" ma:internalName="LL_subfolder_1" ma:readOnly="false">
      <xsd:simpleType>
        <xsd:restriction base="dms:Text">
          <xsd:maxLength value="255"/>
        </xsd:restriction>
      </xsd:simpleType>
    </xsd:element>
    <xsd:element name="LL_subfolder_2" ma:index="6" nillable="true" ma:displayName="LL subfolder 2" ma:internalName="LL_subfolder_2" ma:readOnly="false">
      <xsd:simpleType>
        <xsd:restriction base="dms:Text"/>
      </xsd:simpleType>
    </xsd:element>
    <xsd:element name="LL_subfolder_3" ma:index="7" nillable="true" ma:displayName="LL subfolder 3" ma:internalName="LL_subfolder_3" ma:readOnly="false">
      <xsd:simpleType>
        <xsd:restriction base="dms:Text"/>
      </xsd:simpleType>
    </xsd:element>
    <xsd:element name="LL_subfolder_4" ma:index="8" nillable="true" ma:displayName="LL subfolder 4" ma:internalName="LL_subfolder_4" ma:readOnly="false">
      <xsd:simpleType>
        <xsd:restriction base="dms:Text"/>
      </xsd:simpleType>
    </xsd:element>
    <xsd:element name="LL_subfolder_5" ma:index="9" nillable="true" ma:displayName="LL subfolder 5" ma:internalName="LL_subfolder_5" ma:readOnly="false">
      <xsd:simpleType>
        <xsd:restriction base="dms:Text"/>
      </xsd:simpleType>
    </xsd:element>
    <xsd:element name="TaxKeywordTaxHTField" ma:index="15" nillable="true" ma:taxonomy="true" ma:internalName="TaxKeywordTaxHTField" ma:taxonomyFieldName="TaxKeyword" ma:displayName="Ondernemingstrefwoorden" ma:fieldId="{23f27201-bee3-471e-b2e7-b64fd8b7ca38}" ma:taxonomyMulti="true" ma:sspId="1a17d7f3-a02c-4e88-b87b-9e831c62902c" ma:termSetId="00000000-0000-0000-0000-000000000000" ma:anchorId="00000000-0000-0000-0000-000000000000" ma:open="true" ma:isKeyword="true">
      <xsd:complexType>
        <xsd:sequence>
          <xsd:element ref="pc:Terms" minOccurs="0" maxOccurs="1"/>
        </xsd:sequence>
      </xsd:complexType>
    </xsd:element>
    <xsd:element name="TaxCatchAll" ma:index="16" nillable="true" ma:displayName="Taxonomy Catch All Column" ma:hidden="true" ma:list="{c6fc0e6c-b325-4e30-94f9-a3bf18a9a36a}" ma:internalName="TaxCatchAll" ma:showField="CatchAllData" ma:web="7e63132b-4ebf-45ff-bece-f1cd0400eedc">
      <xsd:complexType>
        <xsd:complexContent>
          <xsd:extension base="dms:MultiChoiceLookup">
            <xsd:sequence>
              <xsd:element name="Value" type="dms:Lookup" maxOccurs="unbounded" minOccurs="0" nillable="true"/>
            </xsd:sequence>
          </xsd:extension>
        </xsd:complexContent>
      </xsd:complexType>
    </xsd:element>
    <xsd:element name="TaxCatchAllLabel" ma:index="17" nillable="true" ma:displayName="Taxonomy Catch All Column1" ma:hidden="true" ma:list="{c6fc0e6c-b325-4e30-94f9-a3bf18a9a36a}" ma:internalName="TaxCatchAllLabel" ma:readOnly="true" ma:showField="CatchAllDataLabel" ma:web="7e63132b-4ebf-45ff-bece-f1cd0400eed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e63132b-4ebf-45ff-bece-f1cd0400eedc" elementFormDefault="qualified">
    <xsd:import namespace="http://schemas.microsoft.com/office/2006/documentManagement/types"/>
    <xsd:import namespace="http://schemas.microsoft.com/office/infopath/2007/PartnerControls"/>
    <xsd:element name="_dlc_DocId" ma:index="20" nillable="true" ma:displayName="Waarde van de document-id" ma:description="De waarde van de document-id die aan dit item is toegewezen." ma:internalName="_dlc_DocId" ma:readOnly="true">
      <xsd:simpleType>
        <xsd:restriction base="dms:Text"/>
      </xsd:simpleType>
    </xsd:element>
    <xsd:element name="_dlc_DocIdUrl" ma:index="21"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Id blijven behouden" ma:description="Id behouden tijdens toevoegen."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eur"/>
        <xsd:element ref="dcterms:created" minOccurs="0" maxOccurs="1"/>
        <xsd:element ref="dc:identifier" minOccurs="0" maxOccurs="1"/>
        <xsd:element name="contentType" minOccurs="0" maxOccurs="1" type="xsd:string" ma:index="13"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L_subfolder_1 xmlns="936c9f6d-703f-4492-b10b-5967c53212d1" xsi:nil="true"/>
    <TaxCatchAll xmlns="936c9f6d-703f-4492-b10b-5967c53212d1"/>
    <LL_subfolder_5 xmlns="936c9f6d-703f-4492-b10b-5967c53212d1" xsi:nil="true"/>
    <TaxKeywordTaxHTField xmlns="936c9f6d-703f-4492-b10b-5967c53212d1">
      <Terms xmlns="http://schemas.microsoft.com/office/infopath/2007/PartnerControls"/>
    </TaxKeywordTaxHTField>
    <LL_subfolder_4 xmlns="936c9f6d-703f-4492-b10b-5967c53212d1" xsi:nil="true"/>
    <LL_subfolder_3 xmlns="936c9f6d-703f-4492-b10b-5967c53212d1" xsi:nil="true"/>
    <LL_subfolder_2 xmlns="936c9f6d-703f-4492-b10b-5967c53212d1" xsi:nil="true"/>
    <Jaar xmlns="936c9f6d-703f-4492-b10b-5967c53212d1" xsi:nil="true"/>
    <_dlc_DocId xmlns="7e63132b-4ebf-45ff-bece-f1cd0400eedc">AFMAFD-1876849543-5441</_dlc_DocId>
    <_dlc_DocIdUrl xmlns="7e63132b-4ebf-45ff-bece-f1cd0400eedc">
      <Url>https://dms.stelan.nl/sites/Afdelingen/ec/_layouts/15/DocIdRedir.aspx?ID=AFMAFD-1876849543-5441</Url>
      <Description>AFMAFD-1876849543-5441</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1a17d7f3-a02c-4e88-b87b-9e831c62902c" ContentTypeId="0x010100AF3C3E63A8E348D0B83574E1B1F453E5" PreviousValue="false"/>
</file>

<file path=customXml/itemProps1.xml><?xml version="1.0" encoding="utf-8"?>
<ds:datastoreItem xmlns:ds="http://schemas.openxmlformats.org/officeDocument/2006/customXml" ds:itemID="{9C6E8F87-FC70-438D-87C3-AF287C2561AC}">
  <ds:schemaRefs>
    <ds:schemaRef ds:uri="office.server.policy"/>
  </ds:schemaRefs>
</ds:datastoreItem>
</file>

<file path=customXml/itemProps2.xml><?xml version="1.0" encoding="utf-8"?>
<ds:datastoreItem xmlns:ds="http://schemas.openxmlformats.org/officeDocument/2006/customXml" ds:itemID="{09091900-3F1B-4F5B-B326-D27AF17CFF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36c9f6d-703f-4492-b10b-5967c53212d1"/>
    <ds:schemaRef ds:uri="7e63132b-4ebf-45ff-bece-f1cd0400ee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CB5A737-3CCF-45BA-8A82-1ACBF06D5C07}">
  <ds:schemaRef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7e63132b-4ebf-45ff-bece-f1cd0400eedc"/>
    <ds:schemaRef ds:uri="http://schemas.microsoft.com/office/2006/metadata/properties"/>
    <ds:schemaRef ds:uri="936c9f6d-703f-4492-b10b-5967c53212d1"/>
    <ds:schemaRef ds:uri="http://www.w3.org/XML/1998/namespace"/>
    <ds:schemaRef ds:uri="http://purl.org/dc/dcmitype/"/>
  </ds:schemaRefs>
</ds:datastoreItem>
</file>

<file path=customXml/itemProps4.xml><?xml version="1.0" encoding="utf-8"?>
<ds:datastoreItem xmlns:ds="http://schemas.openxmlformats.org/officeDocument/2006/customXml" ds:itemID="{7649B2B5-C5C5-4D56-BC90-F0B0568D70C6}">
  <ds:schemaRefs>
    <ds:schemaRef ds:uri="http://schemas.microsoft.com/sharepoint/v3/contenttype/forms"/>
  </ds:schemaRefs>
</ds:datastoreItem>
</file>

<file path=customXml/itemProps5.xml><?xml version="1.0" encoding="utf-8"?>
<ds:datastoreItem xmlns:ds="http://schemas.openxmlformats.org/officeDocument/2006/customXml" ds:itemID="{A891BE53-06C6-4579-B403-F653A487B8FA}">
  <ds:schemaRefs>
    <ds:schemaRef ds:uri="http://schemas.microsoft.com/sharepoint/events"/>
  </ds:schemaRefs>
</ds:datastoreItem>
</file>

<file path=customXml/itemProps6.xml><?xml version="1.0" encoding="utf-8"?>
<ds:datastoreItem xmlns:ds="http://schemas.openxmlformats.org/officeDocument/2006/customXml" ds:itemID="{9570EAC9-47D3-4D76-B601-75AFCE3AB86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Toelichting</vt:lpstr>
      <vt:lpstr>Algemeen</vt:lpstr>
      <vt:lpstr>Motor</vt:lpstr>
      <vt:lpstr>Brand</vt:lpstr>
      <vt:lpstr>Transport</vt:lpstr>
      <vt:lpstr>Overige</vt:lpstr>
      <vt:lpstr>Inkomen</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Kramer, Rogier</dc:creator>
  <cp:keywords/>
  <cp:lastModifiedBy>Vries, Hendrien de</cp:lastModifiedBy>
  <dcterms:created xsi:type="dcterms:W3CDTF">2022-08-22T07:12:17Z</dcterms:created>
  <dcterms:modified xsi:type="dcterms:W3CDTF">2023-06-27T08:01:59Z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0x010100AF3C3E63A8E348D0B83574E1B1F453E5006A37CEB07F36A84DB3F6497C4ED386C0</vt:lpwstr>
  </property>
  <property fmtid="{D5CDD505-2E9C-101B-9397-08002B2CF9AE}" pid="3" name="_dlc_DocIdItemGuid">
    <vt:lpwstr>0bc8fef6-1bb1-4fac-a425-16f8c859eee1</vt:lpwstr>
  </property>
  <property fmtid="{D5CDD505-2E9C-101B-9397-08002B2CF9AE}" pid="4" name="TaxKeyword">
    <vt:lpwstr/>
  </property>
  <property fmtid="{D5CDD505-2E9C-101B-9397-08002B2CF9AE}" pid="5" name="DossierstatusTaxHTField0">
    <vt:lpwstr/>
  </property>
  <property fmtid="{D5CDD505-2E9C-101B-9397-08002B2CF9AE}" pid="6" name="ZaaktypeTaxHTField0">
    <vt:lpwstr/>
  </property>
  <property fmtid="{D5CDD505-2E9C-101B-9397-08002B2CF9AE}" pid="7" name="Beslisser">
    <vt:lpwstr/>
  </property>
  <property fmtid="{D5CDD505-2E9C-101B-9397-08002B2CF9AE}" pid="8" name="Kanaal">
    <vt:lpwstr/>
  </property>
  <property fmtid="{D5CDD505-2E9C-101B-9397-08002B2CF9AE}" pid="9" name="Toezichtstaak">
    <vt:lpwstr/>
  </property>
  <property fmtid="{D5CDD505-2E9C-101B-9397-08002B2CF9AE}" pid="10" name="Zaaktype">
    <vt:lpwstr/>
  </property>
  <property fmtid="{D5CDD505-2E9C-101B-9397-08002B2CF9AE}" pid="11" name="WetsartikelRegelingTaxHTField0">
    <vt:lpwstr/>
  </property>
  <property fmtid="{D5CDD505-2E9C-101B-9397-08002B2CF9AE}" pid="12" name="WetsartikelLidTaxHTField0">
    <vt:lpwstr/>
  </property>
  <property fmtid="{D5CDD505-2E9C-101B-9397-08002B2CF9AE}" pid="13" name="ProcesTaxHTField0">
    <vt:lpwstr/>
  </property>
  <property fmtid="{D5CDD505-2E9C-101B-9397-08002B2CF9AE}" pid="14" name="Type_FV">
    <vt:lpwstr/>
  </property>
  <property fmtid="{D5CDD505-2E9C-101B-9397-08002B2CF9AE}" pid="15" name="Documenttype">
    <vt:lpwstr/>
  </property>
  <property fmtid="{D5CDD505-2E9C-101B-9397-08002B2CF9AE}" pid="16" name="Verzendwijze">
    <vt:lpwstr/>
  </property>
  <property fmtid="{D5CDD505-2E9C-101B-9397-08002B2CF9AE}" pid="17" name="Organisatieonderdeel">
    <vt:lpwstr/>
  </property>
  <property fmtid="{D5CDD505-2E9C-101B-9397-08002B2CF9AE}" pid="18" name="Type_FVTaxHTField0">
    <vt:lpwstr/>
  </property>
  <property fmtid="{D5CDD505-2E9C-101B-9397-08002B2CF9AE}" pid="19" name="WetsartikelArtikelTaxHTField0">
    <vt:lpwstr/>
  </property>
  <property fmtid="{D5CDD505-2E9C-101B-9397-08002B2CF9AE}" pid="20" name="OrganisatieonderdeelTaxHTField0">
    <vt:lpwstr/>
  </property>
  <property fmtid="{D5CDD505-2E9C-101B-9397-08002B2CF9AE}" pid="21" name="VerzendwijzeTaxHTField0">
    <vt:lpwstr/>
  </property>
  <property fmtid="{D5CDD505-2E9C-101B-9397-08002B2CF9AE}" pid="22" name="Dossierstatus">
    <vt:lpwstr/>
  </property>
  <property fmtid="{D5CDD505-2E9C-101B-9397-08002B2CF9AE}" pid="23" name="BeslisserTaxHTField0">
    <vt:lpwstr/>
  </property>
  <property fmtid="{D5CDD505-2E9C-101B-9397-08002B2CF9AE}" pid="24" name="WetsartikelArtikel">
    <vt:lpwstr/>
  </property>
  <property fmtid="{D5CDD505-2E9C-101B-9397-08002B2CF9AE}" pid="25" name="Proces">
    <vt:lpwstr/>
  </property>
  <property fmtid="{D5CDD505-2E9C-101B-9397-08002B2CF9AE}" pid="26" name="DocumenttypeTaxHTField0">
    <vt:lpwstr/>
  </property>
  <property fmtid="{D5CDD505-2E9C-101B-9397-08002B2CF9AE}" pid="27" name="ToezichtstaakTaxHTField0">
    <vt:lpwstr/>
  </property>
  <property fmtid="{D5CDD505-2E9C-101B-9397-08002B2CF9AE}" pid="28" name="WetsartikelRegeling">
    <vt:lpwstr/>
  </property>
  <property fmtid="{D5CDD505-2E9C-101B-9397-08002B2CF9AE}" pid="29" name="KanaalTaxHTField0">
    <vt:lpwstr/>
  </property>
  <property fmtid="{D5CDD505-2E9C-101B-9397-08002B2CF9AE}" pid="30" name="WetsartikelLid">
    <vt:lpwstr/>
  </property>
</Properties>
</file>